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1295" windowHeight="4815" firstSheet="1" activeTab="3"/>
  </bookViews>
  <sheets>
    <sheet name="титульный лист" sheetId="1" r:id="rId1"/>
    <sheet name="сводные данные по бюджетному вр" sheetId="2" r:id="rId2"/>
    <sheet name="план учебного процесса" sheetId="3" r:id="rId3"/>
    <sheet name="перечень кабинетов" sheetId="4" r:id="rId4"/>
    <sheet name="Пояснительная записка" sheetId="7" r:id="rId5"/>
  </sheets>
  <calcPr calcId="125725" iterateDelta="1E-4"/>
</workbook>
</file>

<file path=xl/calcChain.xml><?xml version="1.0" encoding="utf-8"?>
<calcChain xmlns="http://schemas.openxmlformats.org/spreadsheetml/2006/main">
  <c r="D80" i="3"/>
  <c r="E80"/>
  <c r="G80"/>
  <c r="G28"/>
  <c r="F28"/>
  <c r="E28"/>
  <c r="D28"/>
  <c r="D34"/>
  <c r="E34"/>
  <c r="F34"/>
  <c r="G34"/>
  <c r="D35"/>
  <c r="E35"/>
  <c r="F35"/>
  <c r="D36"/>
  <c r="E36"/>
  <c r="F36"/>
  <c r="D37"/>
  <c r="E37"/>
  <c r="F37"/>
  <c r="H38"/>
  <c r="H39"/>
  <c r="D38"/>
  <c r="E38"/>
  <c r="G38"/>
  <c r="D56"/>
  <c r="E56"/>
  <c r="G56"/>
  <c r="Q28"/>
  <c r="R28"/>
  <c r="R34"/>
  <c r="R81" s="1"/>
  <c r="R38"/>
  <c r="R39"/>
  <c r="R56"/>
  <c r="D57"/>
  <c r="E57"/>
  <c r="F57"/>
  <c r="D58"/>
  <c r="E58"/>
  <c r="F58"/>
  <c r="D59"/>
  <c r="D60"/>
  <c r="D66"/>
  <c r="E66"/>
  <c r="F66"/>
  <c r="D67"/>
  <c r="D68"/>
  <c r="D69"/>
  <c r="E69"/>
  <c r="F69"/>
  <c r="D70"/>
  <c r="E70"/>
  <c r="F70"/>
  <c r="D71"/>
  <c r="D72"/>
  <c r="S28"/>
  <c r="S34"/>
  <c r="S38"/>
  <c r="S39"/>
  <c r="S56"/>
  <c r="Q80"/>
  <c r="Q81" s="1"/>
  <c r="Q34"/>
  <c r="Q38"/>
  <c r="Q39"/>
  <c r="Q56"/>
  <c r="Q83"/>
  <c r="Q82"/>
  <c r="O81"/>
  <c r="O80"/>
  <c r="O28"/>
  <c r="O34"/>
  <c r="O38"/>
  <c r="O39"/>
  <c r="O56"/>
  <c r="O65"/>
  <c r="O69"/>
  <c r="P81"/>
  <c r="P80"/>
  <c r="P38"/>
  <c r="P56"/>
  <c r="P69"/>
  <c r="P65"/>
  <c r="P61"/>
  <c r="P57"/>
  <c r="P39"/>
  <c r="P34"/>
  <c r="P28"/>
  <c r="M80"/>
  <c r="N81"/>
  <c r="M81"/>
  <c r="N28"/>
  <c r="M28"/>
  <c r="N34"/>
  <c r="M34"/>
  <c r="N38"/>
  <c r="N80" s="1"/>
  <c r="M38"/>
  <c r="M39"/>
  <c r="N39"/>
  <c r="M56"/>
  <c r="N56"/>
  <c r="G73"/>
  <c r="F73"/>
  <c r="E73"/>
  <c r="D73"/>
  <c r="D75"/>
  <c r="D76"/>
  <c r="D74"/>
  <c r="E74"/>
  <c r="F74"/>
  <c r="L81"/>
  <c r="K81"/>
  <c r="K80"/>
  <c r="L80"/>
  <c r="I81"/>
  <c r="I80"/>
  <c r="J80"/>
  <c r="D11"/>
  <c r="D23"/>
  <c r="D12"/>
  <c r="E23"/>
  <c r="G11"/>
  <c r="G23"/>
  <c r="G12"/>
  <c r="N11"/>
  <c r="N23"/>
  <c r="N12"/>
  <c r="M11"/>
  <c r="M23"/>
  <c r="M12"/>
  <c r="F23"/>
  <c r="L28"/>
  <c r="K28"/>
  <c r="I28"/>
  <c r="J28"/>
  <c r="D33"/>
  <c r="E33"/>
  <c r="F33"/>
  <c r="L23"/>
  <c r="L12"/>
  <c r="L11" s="1"/>
  <c r="K12"/>
  <c r="K11" s="1"/>
  <c r="K23"/>
  <c r="I12"/>
  <c r="I23"/>
  <c r="J12"/>
  <c r="J23"/>
  <c r="D20"/>
  <c r="E20"/>
  <c r="F20"/>
  <c r="E27"/>
  <c r="F27"/>
  <c r="D27" s="1"/>
  <c r="E26"/>
  <c r="D26" s="1"/>
  <c r="F26"/>
  <c r="E19"/>
  <c r="F19"/>
  <c r="D19" s="1"/>
  <c r="E18"/>
  <c r="D18" s="1"/>
  <c r="F18"/>
  <c r="E24"/>
  <c r="F24"/>
  <c r="E16"/>
  <c r="F16"/>
  <c r="E25"/>
  <c r="D25" s="1"/>
  <c r="F25"/>
  <c r="E15"/>
  <c r="F15"/>
  <c r="E22"/>
  <c r="F22"/>
  <c r="F12" s="1"/>
  <c r="F11" s="1"/>
  <c r="E21"/>
  <c r="D21" s="1"/>
  <c r="F21"/>
  <c r="E17"/>
  <c r="F17"/>
  <c r="E14"/>
  <c r="F14"/>
  <c r="E13"/>
  <c r="F13"/>
  <c r="T28"/>
  <c r="T34"/>
  <c r="T39"/>
  <c r="T81" s="1"/>
  <c r="U83"/>
  <c r="U82"/>
  <c r="V28"/>
  <c r="V34"/>
  <c r="W28"/>
  <c r="W34"/>
  <c r="X28"/>
  <c r="X34"/>
  <c r="I57"/>
  <c r="J57"/>
  <c r="K57"/>
  <c r="L57"/>
  <c r="M57"/>
  <c r="N57"/>
  <c r="O57"/>
  <c r="Q57"/>
  <c r="R57"/>
  <c r="S57"/>
  <c r="T57"/>
  <c r="U57"/>
  <c r="V57"/>
  <c r="W57"/>
  <c r="X57"/>
  <c r="I61"/>
  <c r="J61"/>
  <c r="K61"/>
  <c r="L61"/>
  <c r="M61"/>
  <c r="N61"/>
  <c r="O61"/>
  <c r="Q61"/>
  <c r="R61"/>
  <c r="I65"/>
  <c r="J65"/>
  <c r="K65"/>
  <c r="L65"/>
  <c r="M65"/>
  <c r="N65"/>
  <c r="Q65"/>
  <c r="R65"/>
  <c r="S65"/>
  <c r="T65"/>
  <c r="U65"/>
  <c r="V65"/>
  <c r="W65"/>
  <c r="X65"/>
  <c r="I69"/>
  <c r="J69"/>
  <c r="K69"/>
  <c r="L69"/>
  <c r="M69"/>
  <c r="N69"/>
  <c r="Q69"/>
  <c r="R69"/>
  <c r="S69"/>
  <c r="T69"/>
  <c r="U69"/>
  <c r="V69"/>
  <c r="W69"/>
  <c r="X69"/>
  <c r="I73"/>
  <c r="J73"/>
  <c r="K73"/>
  <c r="L73"/>
  <c r="M73"/>
  <c r="N73"/>
  <c r="O73"/>
  <c r="P73"/>
  <c r="Q73"/>
  <c r="R73"/>
  <c r="S73"/>
  <c r="T73"/>
  <c r="U73"/>
  <c r="V73"/>
  <c r="W73"/>
  <c r="X73"/>
  <c r="R80" l="1"/>
  <c r="S80"/>
  <c r="S81" s="1"/>
  <c r="E12"/>
  <c r="E11" s="1"/>
  <c r="D16"/>
  <c r="D22"/>
  <c r="D24"/>
  <c r="I11"/>
  <c r="J11"/>
  <c r="D17"/>
  <c r="D13"/>
  <c r="D15"/>
  <c r="D14"/>
  <c r="W84"/>
  <c r="W83"/>
  <c r="W82"/>
  <c r="F77"/>
  <c r="D77" s="1"/>
  <c r="F79"/>
  <c r="D79" s="1"/>
  <c r="F78"/>
  <c r="D78" s="1"/>
  <c r="G39"/>
  <c r="W39"/>
  <c r="X39"/>
  <c r="X81" s="1"/>
  <c r="U39"/>
  <c r="V39"/>
  <c r="V81" s="1"/>
  <c r="G61"/>
  <c r="E62"/>
  <c r="F62"/>
  <c r="S61"/>
  <c r="T61"/>
  <c r="T56" s="1"/>
  <c r="T38" s="1"/>
  <c r="T80" s="1"/>
  <c r="U61"/>
  <c r="U56" s="1"/>
  <c r="V61"/>
  <c r="V56" s="1"/>
  <c r="W61"/>
  <c r="W56" s="1"/>
  <c r="X61"/>
  <c r="X56" s="1"/>
  <c r="D62" l="1"/>
  <c r="U38"/>
  <c r="U80" s="1"/>
  <c r="U81" s="1"/>
  <c r="W38"/>
  <c r="W80" s="1"/>
  <c r="W81" s="1"/>
  <c r="E61"/>
  <c r="X38"/>
  <c r="X80" s="1"/>
  <c r="V38"/>
  <c r="V80" s="1"/>
  <c r="E55"/>
  <c r="F55"/>
  <c r="F39" s="1"/>
  <c r="D55" l="1"/>
  <c r="D39" s="1"/>
  <c r="E39"/>
  <c r="F76"/>
  <c r="F75"/>
  <c r="F72"/>
  <c r="F71"/>
  <c r="F68"/>
  <c r="F67"/>
  <c r="F64"/>
  <c r="D64" s="1"/>
  <c r="F63"/>
  <c r="F60"/>
  <c r="F59"/>
  <c r="D63" l="1"/>
  <c r="D61" s="1"/>
  <c r="F61"/>
  <c r="F65"/>
  <c r="F56" s="1"/>
  <c r="F38" s="1"/>
  <c r="F80" s="1"/>
</calcChain>
</file>

<file path=xl/sharedStrings.xml><?xml version="1.0" encoding="utf-8"?>
<sst xmlns="http://schemas.openxmlformats.org/spreadsheetml/2006/main" count="323" uniqueCount="249">
  <si>
    <t>индекс</t>
  </si>
  <si>
    <t>наименование циклов, дисциплин, профессиональных модулей, МДК, практик</t>
  </si>
  <si>
    <t>формы промежуточной аттестации</t>
  </si>
  <si>
    <t>учебная нагрузка обучающихся (час.)</t>
  </si>
  <si>
    <t>распределение обязательной (аудиторной) нагрузки по курсам  и семестрам (час. в семестр)</t>
  </si>
  <si>
    <t>максимальная</t>
  </si>
  <si>
    <t>самостоятельная работа</t>
  </si>
  <si>
    <t>в т.ч.</t>
  </si>
  <si>
    <t>1 курс</t>
  </si>
  <si>
    <t>2 курс</t>
  </si>
  <si>
    <t>3 курс</t>
  </si>
  <si>
    <t>лаб. И практ. Занятий</t>
  </si>
  <si>
    <t>курсовых работ (проектов)</t>
  </si>
  <si>
    <t>ОГСЭ.00</t>
  </si>
  <si>
    <t>ОГСЭ.01</t>
  </si>
  <si>
    <t>Основы философии</t>
  </si>
  <si>
    <t>ОГСЭ.02</t>
  </si>
  <si>
    <t>История</t>
  </si>
  <si>
    <t>ОГСЭ.03</t>
  </si>
  <si>
    <t>Иностранный язык</t>
  </si>
  <si>
    <t>Физическая культура</t>
  </si>
  <si>
    <t>ЕН.00</t>
  </si>
  <si>
    <t>ЕН.01</t>
  </si>
  <si>
    <t>Математика</t>
  </si>
  <si>
    <t>ЕН.02</t>
  </si>
  <si>
    <t>Экологические основы природопользования</t>
  </si>
  <si>
    <t>ЕН.03</t>
  </si>
  <si>
    <t>П.00</t>
  </si>
  <si>
    <t>ОП.00</t>
  </si>
  <si>
    <t xml:space="preserve">Общепрофессиональные дисциплины </t>
  </si>
  <si>
    <t>ОП.01</t>
  </si>
  <si>
    <t>ОП.02</t>
  </si>
  <si>
    <t>ОП.04</t>
  </si>
  <si>
    <t>Информационные технологии в профессиональной деятельности</t>
  </si>
  <si>
    <t>ОП.05</t>
  </si>
  <si>
    <t>ОП.06</t>
  </si>
  <si>
    <t>ОП.07</t>
  </si>
  <si>
    <t>ОП.08</t>
  </si>
  <si>
    <t>ОП .09</t>
  </si>
  <si>
    <t>ПМ.00</t>
  </si>
  <si>
    <t>Профессиональные модули</t>
  </si>
  <si>
    <t>ПМ.01</t>
  </si>
  <si>
    <t>МДК.01.01</t>
  </si>
  <si>
    <t>Учебная практика</t>
  </si>
  <si>
    <t>Производственная практика</t>
  </si>
  <si>
    <t>ПМ.02</t>
  </si>
  <si>
    <t>МДК.02.01</t>
  </si>
  <si>
    <t>ПМ.03</t>
  </si>
  <si>
    <t>МДК.03.01</t>
  </si>
  <si>
    <t>ПМ.04</t>
  </si>
  <si>
    <t>МДК.04.01</t>
  </si>
  <si>
    <t>Всего</t>
  </si>
  <si>
    <t>ПДП</t>
  </si>
  <si>
    <t xml:space="preserve">Преддипломная практика </t>
  </si>
  <si>
    <t>ГИА</t>
  </si>
  <si>
    <t>Государственная итоговая аттестация</t>
  </si>
  <si>
    <t>всего</t>
  </si>
  <si>
    <t>дисциплин и МДК</t>
  </si>
  <si>
    <t>учебной практики</t>
  </si>
  <si>
    <t>производств. практики</t>
  </si>
  <si>
    <t>преддипломн. практики</t>
  </si>
  <si>
    <t>экзаменов</t>
  </si>
  <si>
    <t>дифф. зачетов</t>
  </si>
  <si>
    <t>зачетов</t>
  </si>
  <si>
    <t>Общая и неорганическая химия</t>
  </si>
  <si>
    <t>Инженерная графика</t>
  </si>
  <si>
    <t>Электротехника и электроника</t>
  </si>
  <si>
    <t>Органическая химия</t>
  </si>
  <si>
    <t>Аналитическая химия</t>
  </si>
  <si>
    <t>Физическая и коллоидная химия</t>
  </si>
  <si>
    <t>Теоретические основы химической технологии</t>
  </si>
  <si>
    <t>Процессы и аппараты</t>
  </si>
  <si>
    <t>Основы автоматизации технологических процессов</t>
  </si>
  <si>
    <t>Основы экономики</t>
  </si>
  <si>
    <t xml:space="preserve">Безопасность жизнедеятельности </t>
  </si>
  <si>
    <t>ОП.10</t>
  </si>
  <si>
    <t>ОП.11</t>
  </si>
  <si>
    <t>ОП.12</t>
  </si>
  <si>
    <t>Обслуживание и эксплуатация технологического оборудования</t>
  </si>
  <si>
    <t>Основы технического обслуживания промышленного оборудования</t>
  </si>
  <si>
    <t>Ведение технологического процесса с автоматическим регулированием параметров и режимов</t>
  </si>
  <si>
    <t>Управление технологическими процессами производства органических веществ</t>
  </si>
  <si>
    <t>Контроль ресурсов и обеспечение качества продукции</t>
  </si>
  <si>
    <t>Обеспечение качества продукции</t>
  </si>
  <si>
    <t>Планирование и организация работы персонала структурного подразделения</t>
  </si>
  <si>
    <t>Управление персоналом структурного подразделения</t>
  </si>
  <si>
    <t>ПМ05</t>
  </si>
  <si>
    <t>МДК 05.01</t>
  </si>
  <si>
    <t>№</t>
  </si>
  <si>
    <t>Наименование</t>
  </si>
  <si>
    <t>1. Кабинеты</t>
  </si>
  <si>
    <t>о 105, о115</t>
  </si>
  <si>
    <t>Иностранного языка</t>
  </si>
  <si>
    <t>экономики</t>
  </si>
  <si>
    <t>электротехники и электроники</t>
  </si>
  <si>
    <t>теоретических основ химической технологии</t>
  </si>
  <si>
    <t>инженерной графики</t>
  </si>
  <si>
    <t>2. Лаборатории</t>
  </si>
  <si>
    <t>неорганической и органической химии</t>
  </si>
  <si>
    <t>аналитической химии</t>
  </si>
  <si>
    <t>физической и коллоидной химии</t>
  </si>
  <si>
    <t>технологии органических веществ и органического синтеза</t>
  </si>
  <si>
    <t>процессов и аппаратов</t>
  </si>
  <si>
    <t>автоматизации технологических процессов</t>
  </si>
  <si>
    <t>4. Спортивный комплекс</t>
  </si>
  <si>
    <t>Спортивный зал</t>
  </si>
  <si>
    <t>Открытый стадион широкого профиля с элементами полосы препятствий</t>
  </si>
  <si>
    <t>Залы</t>
  </si>
  <si>
    <t>Актовый зал</t>
  </si>
  <si>
    <t>1. Сводные данные по бюджету времени</t>
  </si>
  <si>
    <t>Курсы</t>
  </si>
  <si>
    <t>Обучение по дисциплинам и междисциплинарным курсам</t>
  </si>
  <si>
    <t>Промежуточная аттестация</t>
  </si>
  <si>
    <t>Каникулы</t>
  </si>
  <si>
    <t>по профилю специальности</t>
  </si>
  <si>
    <t>преддипломная (для СПО)</t>
  </si>
  <si>
    <t>I курс</t>
  </si>
  <si>
    <t>II курс</t>
  </si>
  <si>
    <t>III курс</t>
  </si>
  <si>
    <t>УЧЕБНЫЙ ПЛАН</t>
  </si>
  <si>
    <t>Выполнение работ по одной или нескольким профессиям рабочих, должностям служащих</t>
  </si>
  <si>
    <t>ОГСЭ.04</t>
  </si>
  <si>
    <t>базовый уровень подготовки</t>
  </si>
  <si>
    <r>
      <rPr>
        <b/>
        <sz val="11"/>
        <color theme="1"/>
        <rFont val="Times New Roman"/>
        <family val="1"/>
        <charset val="204"/>
      </rPr>
      <t>Квалификация:</t>
    </r>
    <r>
      <rPr>
        <sz val="11"/>
        <color theme="1"/>
        <rFont val="Times New Roman"/>
        <family val="1"/>
        <charset val="204"/>
      </rPr>
      <t xml:space="preserve"> техник-технолог 
</t>
    </r>
  </si>
  <si>
    <r>
      <rPr>
        <b/>
        <sz val="11"/>
        <color theme="1"/>
        <rFont val="Times New Roman"/>
        <family val="1"/>
        <charset val="204"/>
      </rPr>
      <t xml:space="preserve">Форма обучения </t>
    </r>
    <r>
      <rPr>
        <sz val="11"/>
        <color theme="1"/>
        <rFont val="Times New Roman"/>
        <family val="1"/>
        <charset val="204"/>
      </rPr>
      <t>- очная</t>
    </r>
  </si>
  <si>
    <t>ОП.03</t>
  </si>
  <si>
    <t>2. План учебного процесса</t>
  </si>
  <si>
    <t xml:space="preserve">информационных технологий
</t>
  </si>
  <si>
    <t>М7</t>
  </si>
  <si>
    <t>4 курс</t>
  </si>
  <si>
    <t>Базовые дисциплины</t>
  </si>
  <si>
    <t>Химия</t>
  </si>
  <si>
    <t>Биология</t>
  </si>
  <si>
    <t>Профильные дисциплины</t>
  </si>
  <si>
    <t>Физика</t>
  </si>
  <si>
    <t>IV курс</t>
  </si>
  <si>
    <t xml:space="preserve">Государственного бюджетного профессионального образовательного учреждения  Иркутской области "Химико-технологический техникум г.Саянска"     
</t>
  </si>
  <si>
    <t>18.02.06 Химическая технология органических веществ</t>
  </si>
  <si>
    <t>на базе основного общего образования</t>
  </si>
  <si>
    <t>ОГСЭ.05</t>
  </si>
  <si>
    <t>Психология общения</t>
  </si>
  <si>
    <t>ОП.14</t>
  </si>
  <si>
    <t>Материаловедение</t>
  </si>
  <si>
    <t>ОП.15</t>
  </si>
  <si>
    <t>0\2\1</t>
  </si>
  <si>
    <t>З,З,З,З,З,ДЗ</t>
  </si>
  <si>
    <t>Русского языка и литературы</t>
  </si>
  <si>
    <t>Истории и обществознания</t>
  </si>
  <si>
    <t xml:space="preserve">Материаловедения </t>
  </si>
  <si>
    <t>экологии природопользования</t>
  </si>
  <si>
    <t>физики</t>
  </si>
  <si>
    <t>информатики и икт</t>
  </si>
  <si>
    <t>математики</t>
  </si>
  <si>
    <t>психологии общения</t>
  </si>
  <si>
    <t>химических дисциплин</t>
  </si>
  <si>
    <r>
      <rPr>
        <b/>
        <sz val="11"/>
        <color theme="1"/>
        <rFont val="Times New Roman"/>
        <family val="1"/>
        <charset val="204"/>
      </rPr>
      <t>Профиль получаемого профессионального образования</t>
    </r>
    <r>
      <rPr>
        <sz val="11"/>
        <color theme="1"/>
        <rFont val="Times New Roman"/>
        <family val="1"/>
        <charset val="204"/>
      </rPr>
      <t xml:space="preserve"> естественнонаучный</t>
    </r>
  </si>
  <si>
    <t>самостоятельная нагрузка</t>
  </si>
  <si>
    <t>аудиторная нагрузка</t>
  </si>
  <si>
    <t xml:space="preserve">по специальности     
</t>
  </si>
  <si>
    <t>М3</t>
  </si>
  <si>
    <r>
      <rPr>
        <b/>
        <sz val="11"/>
        <color theme="1"/>
        <rFont val="Times New Roman"/>
        <family val="1"/>
        <charset val="204"/>
      </rPr>
      <t>Срок получения СПО по ППССЗ -</t>
    </r>
    <r>
      <rPr>
        <sz val="11"/>
        <color theme="1"/>
        <rFont val="Times New Roman"/>
        <family val="1"/>
        <charset val="204"/>
      </rPr>
      <t xml:space="preserve"> 3 года и 10 мес.</t>
    </r>
  </si>
  <si>
    <t>География</t>
  </si>
  <si>
    <t>Информатика</t>
  </si>
  <si>
    <t>ОУД.00</t>
  </si>
  <si>
    <t>ОУД.01</t>
  </si>
  <si>
    <t>ОУД.03</t>
  </si>
  <si>
    <t>ОУД.04</t>
  </si>
  <si>
    <t>ОУД.05</t>
  </si>
  <si>
    <t>ОУД.06</t>
  </si>
  <si>
    <t>ОУД.08</t>
  </si>
  <si>
    <t>ОУД.10</t>
  </si>
  <si>
    <t>ОУД.07</t>
  </si>
  <si>
    <t>ОУД.09</t>
  </si>
  <si>
    <t>З,ДЗ</t>
  </si>
  <si>
    <t>0\2\1+1квалиф</t>
  </si>
  <si>
    <t>1 сем 17 нед     ТО</t>
  </si>
  <si>
    <t>ОУД.02</t>
  </si>
  <si>
    <t>Охрана труда</t>
  </si>
  <si>
    <t>Географии</t>
  </si>
  <si>
    <t>социально-экономических дисциплин</t>
  </si>
  <si>
    <t xml:space="preserve">охраны труда </t>
  </si>
  <si>
    <t>4. Пояснительная записка</t>
  </si>
  <si>
    <t>4.1. Общеобразовательный цикл</t>
  </si>
  <si>
    <t>Технология органических веществ</t>
  </si>
  <si>
    <t>Литература</t>
  </si>
  <si>
    <t xml:space="preserve">Русский язык </t>
  </si>
  <si>
    <t>ОУД.11</t>
  </si>
  <si>
    <t>ОУД.12</t>
  </si>
  <si>
    <t>ОУД.13</t>
  </si>
  <si>
    <t>ОУД.14</t>
  </si>
  <si>
    <t>Технология химической переработки природного и попутных нефтяных газов</t>
  </si>
  <si>
    <t>0\3\1</t>
  </si>
  <si>
    <t>ОП.13</t>
  </si>
  <si>
    <t>Общеобразовательный учебный цикл</t>
  </si>
  <si>
    <t>Общий гуманитарный и социально-экономический учебный цикл</t>
  </si>
  <si>
    <t xml:space="preserve">Математический и общий естественнонаучный учебный цикл </t>
  </si>
  <si>
    <t xml:space="preserve">Профессиональный учебный цикл </t>
  </si>
  <si>
    <t>Основы безопасности жизнедеятельности</t>
  </si>
  <si>
    <t>0\2\1квалиф</t>
  </si>
  <si>
    <t>5 семестр 16 недель  + (10ТО+2УП+4ПП)+ 1 нед промежут</t>
  </si>
  <si>
    <t>3квалиф</t>
  </si>
  <si>
    <t>безопасности жизнедеятельности</t>
  </si>
  <si>
    <t>химии, биологии</t>
  </si>
  <si>
    <t xml:space="preserve">Библиотека, читальный зал с выходом в сеть Интернет </t>
  </si>
  <si>
    <t>стрелковый тир</t>
  </si>
  <si>
    <t>Основ безопасности жизнедеятельности</t>
  </si>
  <si>
    <t xml:space="preserve">Выполнение работ по профессии 13910 Машинист насосных установок </t>
  </si>
  <si>
    <t xml:space="preserve"> основной образовательной программы среднего профессионального образования подготовки специалистов среднего звена    
</t>
  </si>
  <si>
    <t>Практическая подготовка УП.01; ПП.01</t>
  </si>
  <si>
    <t>Практическая подготовка УП.02; ПП.02</t>
  </si>
  <si>
    <t>Практическая подготовка УП.03; ПП.03</t>
  </si>
  <si>
    <t>Практическая подготовка УП.04; ПП.04</t>
  </si>
  <si>
    <t>Практическая подготовка УП.05; ПП.05</t>
  </si>
  <si>
    <t>ПА</t>
  </si>
  <si>
    <t>ОП.16</t>
  </si>
  <si>
    <t>Основы финансовой грамотности</t>
  </si>
  <si>
    <t xml:space="preserve">8 семестр 24 недель    (2ТО+4УП+7ПП+1 ПА+ 4ПДП+6ГИА) </t>
  </si>
  <si>
    <t>7 семестр 17 недель ТО</t>
  </si>
  <si>
    <t>6 семестр 25 недели (18ТО+2УП+4ПП +1ПА)</t>
  </si>
  <si>
    <t xml:space="preserve">Обществознание </t>
  </si>
  <si>
    <t>Индивидуальный проект</t>
  </si>
  <si>
    <t>2 сем 24 недели (22ТО+2ПА)</t>
  </si>
  <si>
    <t>3 сем 17 недель (16ТО + 1ПА)</t>
  </si>
  <si>
    <t xml:space="preserve">4 семестр 24 недели (23ТО+1ПА) </t>
  </si>
  <si>
    <t>0\11\5</t>
  </si>
  <si>
    <t>Э (2 сем)</t>
  </si>
  <si>
    <t>ДЗ (2 сем)</t>
  </si>
  <si>
    <t>0\7\2</t>
  </si>
  <si>
    <t>0\10\3</t>
  </si>
  <si>
    <t>ДЗ (4 сем)</t>
  </si>
  <si>
    <t>Э (3сем)</t>
  </si>
  <si>
    <t>ДЗ (5 сем)</t>
  </si>
  <si>
    <t>ДЗ (3 сем)</t>
  </si>
  <si>
    <t>ДЗ (7 сем)</t>
  </si>
  <si>
    <t>Э (4 сем)</t>
  </si>
  <si>
    <t>ДЗ (6 сем)</t>
  </si>
  <si>
    <t>Э (6 сем)</t>
  </si>
  <si>
    <t>Э (5 сем)</t>
  </si>
  <si>
    <t>ДЗ (8 сем)</t>
  </si>
  <si>
    <t>2+1 квалиф</t>
  </si>
  <si>
    <t>2+1квалиф</t>
  </si>
  <si>
    <t xml:space="preserve">Консультации: 4 часа на одного обучающегося в каждый учебный год 
Государственная итоговая аттестация
демонстрационный экзамен и дипломный проект  </t>
  </si>
  <si>
    <t>Обязательные учебные занятия</t>
  </si>
  <si>
    <t>ДЗ ком УП.03+ПП.03 (8 сем)</t>
  </si>
  <si>
    <t>ДЗ комплексный УП.02+ПП.02(8 сем)</t>
  </si>
  <si>
    <t>0\10\2+5 кв-ых</t>
  </si>
  <si>
    <t>0\21\12</t>
  </si>
  <si>
    <t>0\37\17</t>
  </si>
  <si>
    <r>
      <t xml:space="preserve">                          
</t>
    </r>
    <r>
      <rPr>
        <sz val="11"/>
        <color theme="1"/>
        <rFont val="Times New Roman"/>
        <family val="1"/>
        <charset val="204"/>
      </rPr>
      <t xml:space="preserve">
</t>
    </r>
  </si>
</sst>
</file>

<file path=xl/styles.xml><?xml version="1.0" encoding="utf-8"?>
<styleSheet xmlns="http://schemas.openxmlformats.org/spreadsheetml/2006/main">
  <fonts count="15">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2"/>
      <color theme="1"/>
      <name val="Times New Roman"/>
      <family val="1"/>
      <charset val="204"/>
    </font>
    <font>
      <sz val="9"/>
      <color theme="1"/>
      <name val="Times New Roman"/>
      <family val="1"/>
      <charset val="204"/>
    </font>
    <font>
      <i/>
      <sz val="9"/>
      <color rgb="FF000000"/>
      <name val="Times New Roman"/>
      <family val="1"/>
      <charset val="204"/>
    </font>
    <font>
      <sz val="11"/>
      <color rgb="FF000000"/>
      <name val="Times New Roman"/>
      <family val="1"/>
      <charset val="204"/>
    </font>
    <font>
      <sz val="12"/>
      <color theme="1"/>
      <name val="Calibri"/>
      <family val="2"/>
      <charset val="204"/>
      <scheme val="minor"/>
    </font>
    <font>
      <sz val="9"/>
      <name val="Times New Roman"/>
      <family val="1"/>
      <charset val="204"/>
    </font>
    <font>
      <b/>
      <sz val="14"/>
      <color theme="1"/>
      <name val="Times New Roman"/>
      <family val="1"/>
      <charset val="204"/>
    </font>
    <font>
      <b/>
      <sz val="11"/>
      <color rgb="FF000000"/>
      <name val="Times New Roman"/>
      <family val="1"/>
      <charset val="204"/>
    </font>
    <font>
      <sz val="8"/>
      <color theme="1"/>
      <name val="Times New Roman"/>
      <family val="1"/>
      <charset val="204"/>
    </font>
    <font>
      <b/>
      <sz val="9"/>
      <color theme="1"/>
      <name val="Times New Roman"/>
      <family val="1"/>
      <charset val="204"/>
    </font>
    <font>
      <i/>
      <sz val="9"/>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76">
    <xf numFmtId="0" fontId="0" fillId="0" borderId="0" xfId="0"/>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6" fillId="0" borderId="0" xfId="0" applyFont="1" applyAlignment="1">
      <alignment horizontal="center" vertical="center" wrapText="1"/>
    </xf>
    <xf numFmtId="0" fontId="1" fillId="0" borderId="1" xfId="0" applyFont="1" applyBorder="1" applyAlignment="1">
      <alignment horizontal="center" vertical="center"/>
    </xf>
    <xf numFmtId="0" fontId="7" fillId="0" borderId="7" xfId="0" applyFont="1" applyBorder="1" applyAlignment="1">
      <alignment horizontal="center" vertical="center" wrapText="1"/>
    </xf>
    <xf numFmtId="0" fontId="8" fillId="0" borderId="0" xfId="0" applyFont="1"/>
    <xf numFmtId="0" fontId="4" fillId="0" borderId="0" xfId="0" applyFont="1" applyAlignment="1">
      <alignment vertical="top" wrapText="1"/>
    </xf>
    <xf numFmtId="0" fontId="0" fillId="2" borderId="0" xfId="0" applyFill="1"/>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9" fillId="0" borderId="7" xfId="0" applyFont="1" applyBorder="1" applyAlignment="1">
      <alignment horizontal="center" vertical="center" wrapText="1"/>
    </xf>
    <xf numFmtId="0" fontId="1" fillId="0" borderId="0" xfId="0" applyFont="1" applyAlignment="1">
      <alignment horizontal="center"/>
    </xf>
    <xf numFmtId="0" fontId="0" fillId="0" borderId="0" xfId="0"/>
    <xf numFmtId="0" fontId="0" fillId="0" borderId="0" xfId="0"/>
    <xf numFmtId="0" fontId="3" fillId="0" borderId="0" xfId="0" applyFont="1" applyAlignment="1">
      <alignment horizontal="center" vertical="top" wrapText="1"/>
    </xf>
    <xf numFmtId="0" fontId="4" fillId="0" borderId="0" xfId="0" applyFont="1" applyAlignment="1">
      <alignment horizontal="justify"/>
    </xf>
    <xf numFmtId="0" fontId="1" fillId="0" borderId="0" xfId="0" applyFont="1" applyAlignment="1">
      <alignment vertical="top" wrapText="1"/>
    </xf>
    <xf numFmtId="0" fontId="0" fillId="0" borderId="0" xfId="0"/>
    <xf numFmtId="0" fontId="1" fillId="0" borderId="7" xfId="0" applyFont="1" applyBorder="1" applyAlignment="1">
      <alignment vertical="center" wrapText="1"/>
    </xf>
    <xf numFmtId="0" fontId="5" fillId="0" borderId="7" xfId="0" applyFont="1" applyBorder="1" applyAlignment="1">
      <alignment horizontal="center" vertical="top" wrapText="1"/>
    </xf>
    <xf numFmtId="0" fontId="5" fillId="0" borderId="1" xfId="0" applyFont="1" applyBorder="1" applyAlignment="1">
      <alignment horizontal="center"/>
    </xf>
    <xf numFmtId="0" fontId="5" fillId="0" borderId="7" xfId="0" applyFont="1" applyBorder="1" applyAlignment="1">
      <alignment horizontal="center"/>
    </xf>
    <xf numFmtId="0" fontId="5" fillId="3" borderId="7" xfId="0" applyFont="1" applyFill="1" applyBorder="1" applyAlignment="1">
      <alignment horizontal="center"/>
    </xf>
    <xf numFmtId="0" fontId="5" fillId="2" borderId="7" xfId="0" applyFont="1" applyFill="1" applyBorder="1" applyAlignment="1">
      <alignment horizontal="center"/>
    </xf>
    <xf numFmtId="0" fontId="13" fillId="0" borderId="1" xfId="0" applyFont="1" applyBorder="1" applyAlignment="1">
      <alignment horizontal="center"/>
    </xf>
    <xf numFmtId="0" fontId="13" fillId="0" borderId="1" xfId="0" applyFont="1" applyBorder="1" applyAlignment="1">
      <alignment horizontal="center" wrapText="1"/>
    </xf>
    <xf numFmtId="0" fontId="13" fillId="0" borderId="7" xfId="0" applyFont="1" applyBorder="1" applyAlignment="1">
      <alignment horizontal="center" vertical="top" wrapText="1"/>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3" borderId="7" xfId="0" applyFont="1" applyFill="1" applyBorder="1" applyAlignment="1">
      <alignment horizontal="center" vertical="center"/>
    </xf>
    <xf numFmtId="0" fontId="13" fillId="2" borderId="1" xfId="0" applyFont="1" applyFill="1" applyBorder="1" applyAlignment="1">
      <alignment horizontal="center"/>
    </xf>
    <xf numFmtId="0" fontId="13" fillId="2" borderId="1" xfId="0" applyFont="1" applyFill="1" applyBorder="1" applyAlignment="1">
      <alignment horizontal="center" wrapText="1"/>
    </xf>
    <xf numFmtId="0" fontId="13" fillId="2" borderId="7" xfId="0" applyFont="1" applyFill="1" applyBorder="1" applyAlignment="1">
      <alignment horizontal="center" vertical="center"/>
    </xf>
    <xf numFmtId="0" fontId="13" fillId="3" borderId="7" xfId="0" applyFont="1" applyFill="1" applyBorder="1" applyAlignment="1">
      <alignment horizontal="center" vertical="center"/>
    </xf>
    <xf numFmtId="0" fontId="5" fillId="2" borderId="7" xfId="0" applyFont="1" applyFill="1" applyBorder="1" applyAlignment="1">
      <alignment horizontal="center" vertical="top" wrapText="1"/>
    </xf>
    <xf numFmtId="0" fontId="14" fillId="2" borderId="7" xfId="0" applyFont="1" applyFill="1" applyBorder="1" applyAlignment="1">
      <alignment horizontal="center" vertical="top" wrapText="1"/>
    </xf>
    <xf numFmtId="0" fontId="14" fillId="3" borderId="7" xfId="0" applyFont="1" applyFill="1" applyBorder="1" applyAlignment="1">
      <alignment horizontal="center" vertical="center"/>
    </xf>
    <xf numFmtId="0" fontId="14" fillId="2" borderId="7" xfId="0" applyFont="1" applyFill="1" applyBorder="1" applyAlignment="1">
      <alignment horizontal="center" vertical="center"/>
    </xf>
    <xf numFmtId="0" fontId="13" fillId="2" borderId="7"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3" borderId="1" xfId="0" applyFont="1" applyFill="1" applyBorder="1" applyAlignment="1">
      <alignment horizontal="center" vertical="center"/>
    </xf>
    <xf numFmtId="0" fontId="13" fillId="3" borderId="6" xfId="0" applyFont="1" applyFill="1" applyBorder="1" applyAlignment="1">
      <alignment horizontal="center" vertical="center"/>
    </xf>
    <xf numFmtId="0" fontId="13" fillId="2" borderId="6" xfId="0" applyFont="1" applyFill="1" applyBorder="1" applyAlignment="1">
      <alignment horizontal="center" vertical="center"/>
    </xf>
    <xf numFmtId="0" fontId="14" fillId="2" borderId="7" xfId="0" applyFont="1" applyFill="1" applyBorder="1"/>
    <xf numFmtId="0" fontId="13" fillId="2" borderId="1" xfId="0" applyFont="1" applyFill="1" applyBorder="1" applyAlignment="1">
      <alignment horizontal="center" vertical="top" wrapText="1"/>
    </xf>
    <xf numFmtId="0" fontId="13" fillId="3" borderId="1" xfId="0" applyFont="1" applyFill="1" applyBorder="1" applyAlignment="1">
      <alignment horizontal="center" vertical="center"/>
    </xf>
    <xf numFmtId="0" fontId="13" fillId="2" borderId="1" xfId="0" applyFont="1" applyFill="1" applyBorder="1" applyAlignment="1">
      <alignment horizontal="center" vertical="center"/>
    </xf>
    <xf numFmtId="0" fontId="12" fillId="0" borderId="7" xfId="0" applyFont="1" applyBorder="1" applyAlignment="1">
      <alignment horizontal="center" vertical="top" wrapText="1"/>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5" fillId="0" borderId="4" xfId="0" applyFont="1" applyBorder="1" applyAlignment="1">
      <alignment horizontal="center" vertical="center" wrapText="1"/>
    </xf>
    <xf numFmtId="14" fontId="13" fillId="0" borderId="4" xfId="0" applyNumberFormat="1" applyFont="1" applyBorder="1" applyAlignment="1">
      <alignment horizontal="center" vertical="center"/>
    </xf>
    <xf numFmtId="0" fontId="12"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7" xfId="0" applyFont="1" applyBorder="1" applyAlignment="1">
      <alignment horizontal="center" vertical="center"/>
    </xf>
    <xf numFmtId="0" fontId="14" fillId="0" borderId="7" xfId="0" applyFont="1" applyBorder="1" applyAlignment="1">
      <alignment horizontal="center" vertical="center" wrapText="1"/>
    </xf>
    <xf numFmtId="0" fontId="13"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13" fillId="2" borderId="7" xfId="0" applyFont="1" applyFill="1" applyBorder="1" applyAlignment="1">
      <alignment horizontal="center" vertical="center" wrapText="1"/>
    </xf>
    <xf numFmtId="16" fontId="13" fillId="2" borderId="15"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 xfId="0" applyFont="1" applyBorder="1" applyAlignment="1">
      <alignment horizontal="center" vertical="center"/>
    </xf>
    <xf numFmtId="0" fontId="14" fillId="0" borderId="4" xfId="0" applyFont="1" applyBorder="1" applyAlignment="1">
      <alignment horizontal="center" vertical="center"/>
    </xf>
    <xf numFmtId="0" fontId="13" fillId="2"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5" fillId="2" borderId="7"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2" borderId="5" xfId="0" applyFont="1" applyFill="1" applyBorder="1" applyAlignment="1">
      <alignment horizontal="center" vertical="center"/>
    </xf>
    <xf numFmtId="0" fontId="13" fillId="2" borderId="1" xfId="0" applyFont="1" applyFill="1" applyBorder="1" applyAlignment="1">
      <alignment horizontal="center" vertical="center" wrapText="1"/>
    </xf>
    <xf numFmtId="14" fontId="13" fillId="0" borderId="4" xfId="0" applyNumberFormat="1" applyFont="1" applyBorder="1" applyAlignment="1">
      <alignment horizontal="center" vertical="center" wrapText="1"/>
    </xf>
    <xf numFmtId="0" fontId="5" fillId="3" borderId="7" xfId="0" applyFont="1" applyFill="1" applyBorder="1" applyAlignment="1">
      <alignment horizontal="center" vertical="center" wrapText="1"/>
    </xf>
    <xf numFmtId="0" fontId="14" fillId="2" borderId="7" xfId="0" applyFont="1" applyFill="1" applyBorder="1" applyAlignment="1">
      <alignment horizont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textRotation="90" wrapText="1"/>
    </xf>
    <xf numFmtId="0" fontId="13" fillId="0" borderId="7" xfId="0" applyFont="1" applyBorder="1" applyAlignment="1">
      <alignment horizontal="center" vertical="top" textRotation="90"/>
    </xf>
    <xf numFmtId="0" fontId="4" fillId="0" borderId="0" xfId="0" applyFont="1"/>
    <xf numFmtId="0" fontId="4" fillId="0" borderId="0" xfId="0" applyFont="1" applyAlignment="1">
      <alignment horizontal="right" vertical="center"/>
    </xf>
    <xf numFmtId="0" fontId="4" fillId="0" borderId="0" xfId="0" applyFont="1" applyAlignment="1">
      <alignment horizontal="right"/>
    </xf>
    <xf numFmtId="0" fontId="4" fillId="0" borderId="0" xfId="0" applyFont="1" applyAlignment="1">
      <alignment horizontal="center"/>
    </xf>
    <xf numFmtId="0" fontId="4" fillId="0" borderId="0" xfId="0" applyFont="1" applyAlignment="1">
      <alignment horizontal="center" wrapText="1"/>
    </xf>
    <xf numFmtId="0" fontId="10" fillId="0" borderId="0" xfId="0" applyFont="1" applyAlignment="1">
      <alignment horizontal="center"/>
    </xf>
    <xf numFmtId="0" fontId="1" fillId="0" borderId="0" xfId="0" applyFont="1" applyAlignment="1">
      <alignment horizontal="right" vertical="top" wrapText="1"/>
    </xf>
    <xf numFmtId="0" fontId="1" fillId="0" borderId="0" xfId="0" applyFont="1" applyAlignment="1">
      <alignment horizontal="center"/>
    </xf>
    <xf numFmtId="0" fontId="1" fillId="0" borderId="0" xfId="0" applyFont="1" applyAlignment="1">
      <alignment horizontal="right"/>
    </xf>
    <xf numFmtId="0" fontId="3" fillId="0" borderId="0" xfId="0" applyFont="1" applyAlignment="1">
      <alignment horizontal="center" vertical="top" wrapText="1"/>
    </xf>
    <xf numFmtId="0" fontId="4" fillId="0" borderId="0" xfId="0" applyFont="1" applyAlignment="1">
      <alignment horizontal="center" vertical="top"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applyFont="1" applyAlignment="1">
      <alignment horizontal="center"/>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2" fillId="3" borderId="1" xfId="0" applyFont="1" applyFill="1" applyBorder="1" applyAlignment="1">
      <alignment horizontal="center" vertical="top" wrapText="1"/>
    </xf>
    <xf numFmtId="0" fontId="12" fillId="3" borderId="6" xfId="0" applyFont="1" applyFill="1" applyBorder="1" applyAlignment="1">
      <alignment horizontal="center" vertical="top" wrapText="1"/>
    </xf>
    <xf numFmtId="0" fontId="12" fillId="0" borderId="1" xfId="0" applyFont="1" applyBorder="1" applyAlignment="1">
      <alignment horizontal="center" vertical="top" wrapText="1"/>
    </xf>
    <xf numFmtId="0" fontId="12" fillId="0" borderId="6" xfId="0" applyFont="1" applyBorder="1" applyAlignment="1">
      <alignment horizontal="center" vertical="top" wrapText="1"/>
    </xf>
    <xf numFmtId="0" fontId="12" fillId="0" borderId="8" xfId="0" applyFont="1" applyBorder="1" applyAlignment="1">
      <alignment horizontal="center" vertical="top" wrapText="1"/>
    </xf>
    <xf numFmtId="0" fontId="12" fillId="0" borderId="10" xfId="0" applyFont="1" applyBorder="1" applyAlignment="1">
      <alignment horizontal="center" vertical="top" wrapText="1"/>
    </xf>
    <xf numFmtId="0" fontId="12" fillId="0" borderId="13" xfId="0" applyFont="1" applyBorder="1" applyAlignment="1">
      <alignment horizontal="center" vertical="top" wrapText="1"/>
    </xf>
    <xf numFmtId="0" fontId="12" fillId="0" borderId="15" xfId="0" applyFont="1" applyBorder="1" applyAlignment="1">
      <alignment horizontal="center" vertical="top" wrapText="1"/>
    </xf>
    <xf numFmtId="0" fontId="12" fillId="2" borderId="8"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2" borderId="13" xfId="0" applyFont="1" applyFill="1" applyBorder="1" applyAlignment="1">
      <alignment horizontal="center" vertical="top" wrapText="1"/>
    </xf>
    <xf numFmtId="0" fontId="12" fillId="2" borderId="15" xfId="0" applyFont="1" applyFill="1" applyBorder="1" applyAlignment="1">
      <alignment horizontal="center" vertical="top" wrapText="1"/>
    </xf>
    <xf numFmtId="0" fontId="13" fillId="0" borderId="7" xfId="0" applyFont="1" applyBorder="1" applyAlignment="1">
      <alignment horizontal="center" vertical="top"/>
    </xf>
    <xf numFmtId="0" fontId="12" fillId="0" borderId="1" xfId="0" applyFont="1" applyBorder="1" applyAlignment="1">
      <alignment horizontal="center" vertical="top" textRotation="90" wrapText="1"/>
    </xf>
    <xf numFmtId="0" fontId="12" fillId="0" borderId="5" xfId="0" applyFont="1" applyBorder="1" applyAlignment="1">
      <alignment horizontal="center" vertical="top" textRotation="90" wrapText="1"/>
    </xf>
    <xf numFmtId="0" fontId="12" fillId="0" borderId="6" xfId="0" applyFont="1" applyBorder="1" applyAlignment="1">
      <alignment horizontal="center" vertical="top" textRotation="90" wrapText="1"/>
    </xf>
    <xf numFmtId="0" fontId="12" fillId="0" borderId="1" xfId="0" applyFont="1" applyBorder="1" applyAlignment="1">
      <alignment horizontal="center" vertical="center" textRotation="90" wrapText="1"/>
    </xf>
    <xf numFmtId="0" fontId="12" fillId="0" borderId="5" xfId="0" applyFont="1" applyBorder="1" applyAlignment="1">
      <alignment horizontal="center" vertical="center" textRotation="90" wrapText="1"/>
    </xf>
    <xf numFmtId="0" fontId="12" fillId="0" borderId="6" xfId="0" applyFont="1" applyBorder="1" applyAlignment="1">
      <alignment horizontal="center" vertical="center" textRotation="90" wrapText="1"/>
    </xf>
    <xf numFmtId="0" fontId="12" fillId="2" borderId="1" xfId="0" applyFont="1" applyFill="1" applyBorder="1" applyAlignment="1">
      <alignment horizontal="center" vertical="top" wrapText="1"/>
    </xf>
    <xf numFmtId="0" fontId="12" fillId="2" borderId="6" xfId="0" applyFont="1" applyFill="1" applyBorder="1" applyAlignment="1">
      <alignment horizontal="center" vertical="top" wrapText="1"/>
    </xf>
    <xf numFmtId="0" fontId="5" fillId="2" borderId="1" xfId="0" applyFont="1" applyFill="1" applyBorder="1" applyAlignment="1">
      <alignment horizontal="center" vertical="center" textRotation="90" wrapText="1"/>
    </xf>
    <xf numFmtId="0" fontId="5" fillId="2" borderId="6" xfId="0" applyFont="1" applyFill="1" applyBorder="1" applyAlignment="1">
      <alignment horizontal="center" vertical="center" textRotation="90" wrapText="1"/>
    </xf>
    <xf numFmtId="0" fontId="5" fillId="0" borderId="1" xfId="0" applyFont="1" applyBorder="1" applyAlignment="1">
      <alignment horizontal="center" vertical="center" textRotation="90" wrapText="1"/>
    </xf>
    <xf numFmtId="0" fontId="5" fillId="0" borderId="6" xfId="0" applyFont="1" applyBorder="1" applyAlignment="1">
      <alignment horizontal="center" vertical="center" textRotation="90"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12" fillId="2" borderId="2" xfId="0" applyFont="1" applyFill="1" applyBorder="1" applyAlignment="1">
      <alignment horizont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0"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5" xfId="0" applyFont="1" applyBorder="1" applyAlignment="1">
      <alignment horizontal="center" vertical="top" wrapText="1"/>
    </xf>
    <xf numFmtId="0" fontId="5" fillId="0" borderId="1" xfId="0" applyFont="1" applyBorder="1" applyAlignment="1">
      <alignment horizontal="center" vertical="center" textRotation="90"/>
    </xf>
    <xf numFmtId="0" fontId="5" fillId="0" borderId="5" xfId="0" applyFont="1" applyBorder="1" applyAlignment="1">
      <alignment horizontal="center" vertical="center" textRotation="90"/>
    </xf>
    <xf numFmtId="0" fontId="5" fillId="0" borderId="6" xfId="0" applyFont="1" applyBorder="1" applyAlignment="1">
      <alignment horizontal="center" vertical="center" textRotation="90"/>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3"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4" fillId="0" borderId="0" xfId="0" applyFont="1" applyAlignment="1">
      <alignment horizontal="left" vertical="top" wrapText="1"/>
    </xf>
    <xf numFmtId="0" fontId="4" fillId="0" borderId="0" xfId="0" applyFont="1" applyAlignment="1">
      <alignment vertical="center"/>
    </xf>
    <xf numFmtId="0" fontId="4" fillId="0" borderId="0" xfId="0" applyFont="1" applyAlignment="1"/>
  </cellXfs>
  <cellStyles count="1">
    <cellStyle name="Обычный" xfId="0" builtinId="0"/>
  </cellStyles>
  <dxfs count="0"/>
  <tableStyles count="0" defaultTableStyle="TableStyleMedium9" defaultPivotStyle="PivotStyleLight16"/>
  <colors>
    <mruColors>
      <color rgb="FFFF9900"/>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29767</xdr:colOff>
      <xdr:row>2</xdr:row>
      <xdr:rowOff>19842</xdr:rowOff>
    </xdr:from>
    <xdr:to>
      <xdr:col>14</xdr:col>
      <xdr:colOff>396875</xdr:colOff>
      <xdr:row>107</xdr:row>
      <xdr:rowOff>29765</xdr:rowOff>
    </xdr:to>
    <xdr:sp macro="" textlink="">
      <xdr:nvSpPr>
        <xdr:cNvPr id="2" name="TextBox 1"/>
        <xdr:cNvSpPr txBox="1"/>
      </xdr:nvSpPr>
      <xdr:spPr>
        <a:xfrm>
          <a:off x="29767" y="406795"/>
          <a:ext cx="5695155" cy="20320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200">
              <a:latin typeface="Times New Roman" pitchFamily="18" charset="0"/>
              <a:cs typeface="Times New Roman" pitchFamily="18" charset="0"/>
            </a:rPr>
            <a:t>Настоящий учебный план образовательной программы среднего профессионального образования подготовки специалистов среднего звена (далее - ППССЗ) Государственного бюджетного профессионального образовательного учреждения Иркутской области «Химико-технологический техникум г.Саянска» (далее – ГБПОУ ХТТ г.Саянска) разработан на основе </a:t>
          </a:r>
        </a:p>
        <a:p>
          <a:r>
            <a:rPr lang="ru-RU" sz="1200">
              <a:latin typeface="Times New Roman" pitchFamily="18" charset="0"/>
              <a:cs typeface="Times New Roman" pitchFamily="18" charset="0"/>
            </a:rPr>
            <a:t>1. Федерального Закона № 273- ФЗ от 29 декабря 2012г. «Об образовании в Российской Федерации»; </a:t>
          </a:r>
        </a:p>
        <a:p>
          <a:r>
            <a:rPr lang="ru-RU" sz="1200">
              <a:latin typeface="Times New Roman" pitchFamily="18" charset="0"/>
              <a:cs typeface="Times New Roman" pitchFamily="18" charset="0"/>
            </a:rPr>
            <a:t>2. Федерального государственного образовательного стандарта по специальности среднего профессионального образования (далее – СПО) 18.02.06 Химическая технология органических веществ (утв. приказом Министерства образования и науки Российской Федерации 07 мая 2014 г. </a:t>
          </a:r>
          <a:r>
            <a:rPr lang="en-US" sz="1200">
              <a:latin typeface="Times New Roman" pitchFamily="18" charset="0"/>
              <a:cs typeface="Times New Roman" pitchFamily="18" charset="0"/>
            </a:rPr>
            <a:t>N436.);                                                                                                        </a:t>
          </a:r>
        </a:p>
        <a:p>
          <a:r>
            <a:rPr lang="en-US" sz="1200">
              <a:latin typeface="Times New Roman" pitchFamily="18" charset="0"/>
              <a:cs typeface="Times New Roman" pitchFamily="18" charset="0"/>
            </a:rPr>
            <a:t>3.</a:t>
          </a:r>
          <a:r>
            <a:rPr lang="ru-RU" sz="1200">
              <a:latin typeface="Times New Roman" pitchFamily="18" charset="0"/>
              <a:cs typeface="Times New Roman" pitchFamily="18" charset="0"/>
            </a:rPr>
            <a:t>Федерального государственного образовательного стандарта среднего общего образования (утв. Приказом Минобрнауки РФ от 17 мая 2012 г. № 413);</a:t>
          </a:r>
        </a:p>
        <a:p>
          <a:r>
            <a:rPr lang="ru-RU" sz="1200">
              <a:latin typeface="Times New Roman" pitchFamily="18" charset="0"/>
              <a:cs typeface="Times New Roman" pitchFamily="18" charset="0"/>
            </a:rPr>
            <a:t>4. Приказа Министерства просвещения Российской Федерации от 12 августа 2022 года №732 "О внесении изменений в федеральный государственный образовательный стандарт среднего общего образования";</a:t>
          </a:r>
        </a:p>
        <a:p>
          <a:r>
            <a:rPr lang="ru-RU" sz="1200">
              <a:latin typeface="Times New Roman" pitchFamily="18" charset="0"/>
              <a:cs typeface="Times New Roman" pitchFamily="18" charset="0"/>
            </a:rPr>
            <a:t>5. Порядка организации и осуществления образовательной деятельности по образовательным программам среднего профессионального образования (утв. приказом Министерства просвещения РФ от 24 августа 2022 г. №762);</a:t>
          </a:r>
        </a:p>
        <a:p>
          <a:r>
            <a:rPr lang="ru-RU" sz="1200">
              <a:latin typeface="Times New Roman" pitchFamily="18" charset="0"/>
              <a:cs typeface="Times New Roman" pitchFamily="18" charset="0"/>
            </a:rPr>
            <a:t>6. Приказа Минобрнауки России № 885, Минпросвещения России № 390 от 5 августа 2020 г. «О практической подготовке обучающихся» (вместе с «Положением о практической подготовке обучающихся»);                                                                                                                                                                                                                                                                                                                         7.Приказа Минпросвещения России от 08 ноября 2021 г. № 800 «Об утверждении Порядка проведения государственной итоговой аттестации по образовательным программам среднего профессионального образования»;                                                                                                                                                                                                                                                                   8.Распоряжения министерства образования Иркутской области №976-мр от 03.10.2013г. "Об организации и проведении учебных сборов с обучающимися образовательных организаций профессионального образования, расположенных на территории Иркутской области"</a:t>
          </a:r>
        </a:p>
        <a:p>
          <a:r>
            <a:rPr lang="ru-RU" sz="1200">
              <a:latin typeface="Times New Roman" pitchFamily="18" charset="0"/>
              <a:cs typeface="Times New Roman" pitchFamily="18" charset="0"/>
            </a:rPr>
            <a:t>9. Распоряжения министерства образования Иркутской области №617-мр от 10 июня 2014г. "Об итогах совещания руководителей государственных профессиональных образовательных организаций";                                                                                                                                                                                                                                                                                                                                       10.Устава ГБПОУ ХТТ г.Саянска;</a:t>
          </a:r>
        </a:p>
        <a:p>
          <a:r>
            <a:rPr lang="ru-RU" sz="1200">
              <a:latin typeface="Times New Roman" pitchFamily="18" charset="0"/>
              <a:cs typeface="Times New Roman" pitchFamily="18" charset="0"/>
            </a:rPr>
            <a:t>11. Локальных нормативных актов техникума </a:t>
          </a:r>
        </a:p>
        <a:p>
          <a:r>
            <a:rPr lang="ru-RU" sz="1200">
              <a:latin typeface="Times New Roman" pitchFamily="18" charset="0"/>
              <a:cs typeface="Times New Roman" pitchFamily="18" charset="0"/>
            </a:rPr>
            <a:t>12. Решения заседания цикловой комиссии преподавателей и мастеров п/о ведущих  по техническим специальностям и профессиям о распределении вариативной части ОП СПО (Протокол №4 от 23.03.2022);                                                                                                                                                                                                                                                                                                                                                      12. Листа предварительного согласования распределения вариативной части ОП СПО.                                                                                                                                                                                                                            В соответствии с настоящим учебным планом продолжительность учебной недели – 5 дней. Нагрузка обучающихся в период обучения по учебным дисциплинам и междисциплинарным курсам не превышает 54 часа в неделю, из них на обязательное обучение не более 36-и часов в неделю.</a:t>
          </a:r>
        </a:p>
        <a:p>
          <a:r>
            <a:rPr lang="ru-RU" sz="1200">
              <a:latin typeface="Times New Roman" pitchFamily="18" charset="0"/>
              <a:cs typeface="Times New Roman" pitchFamily="18" charset="0"/>
            </a:rPr>
            <a:t>Продолжительность уроков устанавливается 45 минут. Одно занятие  может включать два академических часа. Перерыв между учебными занятиями составляет не менее десяти минут.                                                                                                                                                                                                                                                                                                                                                                                            Время  работы на производственной практике не должно  превышать  продолжительности  рабочего времени, установленного  законодательством  Российской Федерации о труде.                                                                                                                                                </a:t>
          </a:r>
        </a:p>
        <a:p>
          <a:r>
            <a:rPr lang="ru-RU" sz="1200">
              <a:latin typeface="Times New Roman" pitchFamily="18" charset="0"/>
              <a:cs typeface="Times New Roman" pitchFamily="18" charset="0"/>
            </a:rPr>
            <a:t>Учебный план предусматривает изучение следующих учебных циклов:  общеобразовательный; общего гуманитарного и социально-экономического; математического и общего естественнонаучного, професионального и разделов: учебная практика, производственная практика (по профилю специальности), производственная практика (преддипломная); промежуточная аттестация и государственная итоговая аттестация.                                                                                                                                                                                                                                                     Срок освоения СПО по ППССЗ на базе основного общего образования  199 недель. Из них на обучение по дисциплинам и междисциплинарным курсам - 125 недель.  Часы теоретического обучения по дисциплинам и междисциплинарным курсам распределены согласно ФГОС СПО, ФГОС СОО, протокола цикловой комиссии по распределению вариативной части ППКРС (936ч.), Листа предварительного согласования распределния вариативной части ОП СПО с работодателем, а также распоряжений и рекомендаций министерства образования Иркутской области. При этом на дисциплину Безопасность жизнедятельности отведено 106 часов из расчета: 68 часов, согласно ФГОС и 35 часов на практикум. Для девушек программой дисциплины предусмотрено изчение основ медицинских знаний вместо основ военной службы (48ч.) и практику  (35 ч.). </a:t>
          </a:r>
        </a:p>
        <a:p>
          <a:r>
            <a:rPr lang="ru-RU" sz="1200">
              <a:latin typeface="Times New Roman" pitchFamily="18" charset="0"/>
              <a:cs typeface="Times New Roman" pitchFamily="18" charset="0"/>
            </a:rPr>
            <a:t>Дисциплина "Физическая культура" в общеобразовательном цикле предусматривает по 2 часа в неделю аудиторных и внеаудиторных занятий, в цикле ОГСЭ предусматривает еженедельно 2 часа</a:t>
          </a:r>
          <a:r>
            <a:rPr lang="ru-RU" sz="1200" baseline="0">
              <a:latin typeface="Times New Roman" pitchFamily="18" charset="0"/>
              <a:cs typeface="Times New Roman" pitchFamily="18" charset="0"/>
            </a:rPr>
            <a:t> </a:t>
          </a:r>
          <a:r>
            <a:rPr lang="ru-RU" sz="1200">
              <a:latin typeface="Times New Roman" pitchFamily="18" charset="0"/>
              <a:cs typeface="Times New Roman" pitchFamily="18" charset="0"/>
            </a:rPr>
            <a:t>аудиторных занятий и 2 часа самостоятельной учебной нагрузки.</a:t>
          </a:r>
        </a:p>
        <a:p>
          <a:r>
            <a:rPr lang="ru-RU" sz="1200">
              <a:latin typeface="Times New Roman" pitchFamily="18" charset="0"/>
              <a:cs typeface="Times New Roman" pitchFamily="18" charset="0"/>
            </a:rPr>
            <a:t>Самостоятельная работа обучающихся планируется преподавателем  в основном для выполнения работ расширяющих знания, умения полученных при аудиторном изучении дисциплины или междисциплинарного курса (реферат, доклад, сообщение, конспект, составление презентаций, выполнение отчетов по лабораторным и практическим работам, решение задач и т.д.). Организация самостоятельной работы регламентируется Положением по организации внеаудиторной самостоятельной работы в ГБПОУ ХТТ г.Саянска. По каждой дисциплине или междисциплинарному курсу педагогом разрабатываются комплект самостоятельных работ, в который включаются задания для самостоятельной работы, методические рекомендации по выполнению самостоятельной работы. </a:t>
          </a:r>
        </a:p>
        <a:p>
          <a:r>
            <a:rPr lang="ru-RU" sz="1200">
              <a:latin typeface="Times New Roman" pitchFamily="18" charset="0"/>
              <a:cs typeface="Times New Roman" pitchFamily="18" charset="0"/>
            </a:rPr>
            <a:t>В качестве текущих форм контроля используется накопительные системы оценивания, результаты которых учитываются в  промежуточной  аттестации по окончанию освоения учебной дисциплины, междисциплинарного курса или профессионального модуля. </a:t>
          </a:r>
        </a:p>
        <a:p>
          <a:r>
            <a:rPr lang="ru-RU" sz="1200">
              <a:latin typeface="Times New Roman" pitchFamily="18" charset="0"/>
              <a:cs typeface="Times New Roman" pitchFamily="18" charset="0"/>
            </a:rPr>
            <a:t>Знания и умения обучающихся в текущем контроле и в промежуточной аттестации по учебным дисциплинам и междисциплинарным курсам оцениваются по 5-ти бальной шкале. Экзамен (квалификационный) оценивается по 5-ти бальной системе. Квалификационный экзамен по ПМ5 оценивается по 5-ти бальной системе с присвоением рабочего разряда по профессии Машинист насосных установок.</a:t>
          </a:r>
        </a:p>
        <a:p>
          <a:r>
            <a:rPr lang="ru-RU" sz="1200">
              <a:latin typeface="Times New Roman" pitchFamily="18" charset="0"/>
              <a:cs typeface="Times New Roman" pitchFamily="18" charset="0"/>
            </a:rPr>
            <a:t>Проверка уровня освоения знаний и умения, сформированности общих и профессиональных компетенций осуществляется в ходе проведения  всех видов занятий в форме избранной преподавателем. Результаты текущего контроля отражаются в журнале учёта учебных  занятий. Текущий контроль включает: оценку выполнения аудиторных и внеаудиторных самостоятельных работ; оценку выполнения контрольных работ; контроль выполнения лабораторных работ;  проверку  знаний и навыков обучающихся на лекционных, практических и семинарских занятиях.</a:t>
          </a:r>
        </a:p>
        <a:p>
          <a:r>
            <a:rPr lang="ru-RU" sz="1200">
              <a:latin typeface="Times New Roman" pitchFamily="18" charset="0"/>
              <a:cs typeface="Times New Roman" pitchFamily="18" charset="0"/>
            </a:rPr>
            <a:t>Практика является обязательным разделом ППССЗ и представляет собой вид учебных занятий, обеспечивающих практико-ориентированную подготовку обучающихся. При реализации ППССЗ предусматриваются практики: учебная и производственная. Учебная практика проводится ГБПОУ ХТТ г.Саянска рассредоточено, чередуясь с теоретическими занятиями в рамках профессиональных модулей. </a:t>
          </a:r>
        </a:p>
        <a:p>
          <a:r>
            <a:rPr lang="ru-RU" sz="1200">
              <a:latin typeface="Times New Roman" pitchFamily="18" charset="0"/>
              <a:cs typeface="Times New Roman" pitchFamily="18" charset="0"/>
            </a:rPr>
            <a:t>Производственная практика проводится на предприятии при освоении обучающимися профессиональных компетенций в рамках профессиональных модулей.                                                                                                                                                                                                    Цели и задачи, виды работ, формы отчетности по учебной и производственной практикам определены в Программах учебной и производственной практик  данной специальности.</a:t>
          </a:r>
        </a:p>
        <a:p>
          <a:r>
            <a:rPr lang="ru-RU" sz="1200">
              <a:latin typeface="Times New Roman" pitchFamily="18" charset="0"/>
              <a:cs typeface="Times New Roman" pitchFamily="18" charset="0"/>
            </a:rPr>
            <a:t>Общая продолжительность каникул  при освоении ОП СПО составляет 34  недели: 11 недель на 1 и 2 курсах, на 3 курсе - 10 недель, на 4 курсе - 2 недели зимних каникул .</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I33"/>
  <sheetViews>
    <sheetView workbookViewId="0">
      <selection activeCell="J19" sqref="J19"/>
    </sheetView>
  </sheetViews>
  <sheetFormatPr defaultRowHeight="15"/>
  <sheetData>
    <row r="2" spans="2:9" ht="15.75">
      <c r="E2" s="84"/>
      <c r="F2" s="84"/>
      <c r="G2" s="84"/>
      <c r="H2" s="84"/>
      <c r="I2" s="85"/>
    </row>
    <row r="3" spans="2:9" ht="15.75">
      <c r="E3" s="84"/>
      <c r="F3" s="84"/>
      <c r="G3" s="84"/>
      <c r="H3" s="84"/>
      <c r="I3" s="84"/>
    </row>
    <row r="4" spans="2:9" ht="15.75">
      <c r="E4" s="84"/>
      <c r="F4" s="174"/>
      <c r="G4" s="174"/>
      <c r="H4" s="174"/>
      <c r="I4" s="174"/>
    </row>
    <row r="5" spans="2:9" ht="15.75">
      <c r="E5" s="84"/>
      <c r="F5" s="84"/>
      <c r="G5" s="84"/>
      <c r="H5" s="84"/>
      <c r="I5" s="84"/>
    </row>
    <row r="6" spans="2:9" ht="15" customHeight="1">
      <c r="E6" s="175"/>
      <c r="F6" s="175"/>
      <c r="G6" s="175"/>
      <c r="H6" s="175"/>
      <c r="I6" s="175"/>
    </row>
    <row r="7" spans="2:9" ht="15.75">
      <c r="E7" s="84"/>
      <c r="F7" s="84"/>
      <c r="G7" s="84"/>
      <c r="H7" s="84"/>
      <c r="I7" s="84"/>
    </row>
    <row r="8" spans="2:9" ht="15.75">
      <c r="E8" s="175"/>
      <c r="F8" s="175"/>
      <c r="G8" s="175"/>
      <c r="H8" s="175"/>
      <c r="I8" s="175"/>
    </row>
    <row r="9" spans="2:9" ht="15.75">
      <c r="E9" s="84"/>
      <c r="F9" s="84"/>
      <c r="G9" s="84"/>
      <c r="H9" s="84"/>
      <c r="I9" s="86"/>
    </row>
    <row r="11" spans="2:9" ht="18.75">
      <c r="B11" s="7"/>
      <c r="C11" s="89" t="s">
        <v>119</v>
      </c>
      <c r="D11" s="89"/>
      <c r="E11" s="89"/>
      <c r="F11" s="89"/>
      <c r="G11" s="89"/>
      <c r="H11" s="7"/>
    </row>
    <row r="12" spans="2:9" ht="15.75">
      <c r="B12" s="7"/>
      <c r="C12" s="7"/>
      <c r="D12" s="7"/>
      <c r="E12" s="7"/>
      <c r="F12" s="7"/>
      <c r="G12" s="7"/>
      <c r="H12" s="7"/>
    </row>
    <row r="13" spans="2:9">
      <c r="B13" s="88" t="s">
        <v>207</v>
      </c>
      <c r="C13" s="87"/>
      <c r="D13" s="87"/>
      <c r="E13" s="87"/>
      <c r="F13" s="87"/>
      <c r="G13" s="87"/>
      <c r="H13" s="87"/>
    </row>
    <row r="14" spans="2:9" ht="32.25" customHeight="1">
      <c r="B14" s="87"/>
      <c r="C14" s="87"/>
      <c r="D14" s="87"/>
      <c r="E14" s="87"/>
      <c r="F14" s="87"/>
      <c r="G14" s="87"/>
      <c r="H14" s="87"/>
    </row>
    <row r="15" spans="2:9" ht="15.75">
      <c r="B15" s="7"/>
      <c r="C15" s="7"/>
      <c r="D15" s="7"/>
      <c r="E15" s="7"/>
      <c r="F15" s="7"/>
      <c r="G15" s="7"/>
      <c r="H15" s="7"/>
    </row>
    <row r="16" spans="2:9">
      <c r="B16" s="88" t="s">
        <v>136</v>
      </c>
      <c r="C16" s="87"/>
      <c r="D16" s="87"/>
      <c r="E16" s="87"/>
      <c r="F16" s="87"/>
      <c r="G16" s="87"/>
      <c r="H16" s="87"/>
    </row>
    <row r="17" spans="2:9">
      <c r="B17" s="87"/>
      <c r="C17" s="87"/>
      <c r="D17" s="87"/>
      <c r="E17" s="87"/>
      <c r="F17" s="87"/>
      <c r="G17" s="87"/>
      <c r="H17" s="87"/>
    </row>
    <row r="18" spans="2:9">
      <c r="B18" s="87"/>
      <c r="C18" s="87"/>
      <c r="D18" s="87"/>
      <c r="E18" s="87"/>
      <c r="F18" s="87"/>
      <c r="G18" s="87"/>
      <c r="H18" s="87"/>
    </row>
    <row r="19" spans="2:9" ht="15.75">
      <c r="B19" s="7"/>
      <c r="C19" s="7"/>
      <c r="D19" s="7"/>
      <c r="E19" s="7"/>
      <c r="F19" s="7"/>
      <c r="G19" s="7"/>
      <c r="H19" s="7"/>
    </row>
    <row r="20" spans="2:9" ht="15.75">
      <c r="B20" s="88" t="s">
        <v>158</v>
      </c>
      <c r="C20" s="87"/>
      <c r="D20" s="87"/>
      <c r="E20" s="87"/>
      <c r="F20" s="87"/>
      <c r="G20" s="87"/>
      <c r="H20" s="87"/>
    </row>
    <row r="21" spans="2:9" ht="15.75">
      <c r="B21" s="7"/>
      <c r="C21" s="7"/>
      <c r="D21" s="7"/>
      <c r="E21" s="7"/>
      <c r="F21" s="7"/>
      <c r="G21" s="7"/>
      <c r="H21" s="7"/>
    </row>
    <row r="22" spans="2:9" ht="19.5" customHeight="1">
      <c r="B22" s="93" t="s">
        <v>137</v>
      </c>
      <c r="C22" s="93"/>
      <c r="D22" s="93"/>
      <c r="E22" s="93"/>
      <c r="F22" s="93"/>
      <c r="G22" s="93"/>
      <c r="H22" s="93"/>
    </row>
    <row r="23" spans="2:9" ht="15" customHeight="1">
      <c r="B23" s="8"/>
      <c r="C23" s="94" t="s">
        <v>122</v>
      </c>
      <c r="D23" s="94"/>
      <c r="E23" s="94"/>
      <c r="F23" s="94"/>
      <c r="G23" s="94"/>
      <c r="H23" s="8"/>
    </row>
    <row r="25" spans="2:9" ht="15" customHeight="1"/>
    <row r="28" spans="2:9">
      <c r="F28" s="90" t="s">
        <v>123</v>
      </c>
      <c r="G28" s="90"/>
      <c r="H28" s="90"/>
      <c r="I28" s="90"/>
    </row>
    <row r="29" spans="2:9">
      <c r="F29" s="92" t="s">
        <v>124</v>
      </c>
      <c r="G29" s="92"/>
      <c r="H29" s="92"/>
      <c r="I29" s="92"/>
    </row>
    <row r="30" spans="2:9" ht="15" customHeight="1">
      <c r="D30" s="91" t="s">
        <v>160</v>
      </c>
      <c r="E30" s="91"/>
      <c r="F30" s="91"/>
      <c r="G30" s="91"/>
      <c r="H30" s="91"/>
      <c r="I30" s="91"/>
    </row>
    <row r="31" spans="2:9">
      <c r="E31" s="91" t="s">
        <v>138</v>
      </c>
      <c r="F31" s="91"/>
      <c r="G31" s="91"/>
      <c r="H31" s="91"/>
      <c r="I31" s="91"/>
    </row>
    <row r="32" spans="2:9">
      <c r="E32" s="90" t="s">
        <v>155</v>
      </c>
      <c r="F32" s="90"/>
      <c r="G32" s="90"/>
      <c r="H32" s="90"/>
      <c r="I32" s="90"/>
    </row>
    <row r="33" spans="5:9">
      <c r="E33" s="90"/>
      <c r="F33" s="90"/>
      <c r="G33" s="90"/>
      <c r="H33" s="90"/>
      <c r="I33" s="90"/>
    </row>
  </sheetData>
  <mergeCells count="11">
    <mergeCell ref="E32:I33"/>
    <mergeCell ref="F28:I28"/>
    <mergeCell ref="E31:I31"/>
    <mergeCell ref="B20:H20"/>
    <mergeCell ref="B16:H18"/>
    <mergeCell ref="F29:I29"/>
    <mergeCell ref="B22:H22"/>
    <mergeCell ref="C23:G23"/>
    <mergeCell ref="D30:I30"/>
    <mergeCell ref="B13:H14"/>
    <mergeCell ref="C11:G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3:I12"/>
  <sheetViews>
    <sheetView workbookViewId="0">
      <selection activeCell="E12" sqref="C12:E12"/>
    </sheetView>
  </sheetViews>
  <sheetFormatPr defaultRowHeight="15"/>
  <cols>
    <col min="1" max="1" width="8.7109375" customWidth="1"/>
    <col min="2" max="2" width="10" customWidth="1"/>
    <col min="3" max="3" width="10.28515625" customWidth="1"/>
    <col min="5" max="5" width="10.140625" customWidth="1"/>
    <col min="7" max="7" width="11.42578125" customWidth="1"/>
    <col min="8" max="8" width="10.140625" customWidth="1"/>
    <col min="9" max="9" width="6.5703125" customWidth="1"/>
  </cols>
  <sheetData>
    <row r="3" spans="1:9" ht="15.75">
      <c r="B3" s="97" t="s">
        <v>109</v>
      </c>
      <c r="C3" s="97"/>
      <c r="D3" s="97"/>
      <c r="E3" s="97"/>
      <c r="F3" s="97"/>
      <c r="G3" s="97"/>
      <c r="H3" s="97"/>
    </row>
    <row r="5" spans="1:9" ht="29.25" customHeight="1">
      <c r="A5" s="98" t="s">
        <v>110</v>
      </c>
      <c r="B5" s="95" t="s">
        <v>111</v>
      </c>
      <c r="C5" s="95" t="s">
        <v>43</v>
      </c>
      <c r="D5" s="100" t="s">
        <v>44</v>
      </c>
      <c r="E5" s="101"/>
      <c r="F5" s="95" t="s">
        <v>112</v>
      </c>
      <c r="G5" s="95" t="s">
        <v>55</v>
      </c>
      <c r="H5" s="95" t="s">
        <v>113</v>
      </c>
      <c r="I5" s="95" t="s">
        <v>51</v>
      </c>
    </row>
    <row r="6" spans="1:9" ht="124.5" customHeight="1">
      <c r="A6" s="99"/>
      <c r="B6" s="96"/>
      <c r="C6" s="96"/>
      <c r="D6" s="20" t="s">
        <v>114</v>
      </c>
      <c r="E6" s="6" t="s">
        <v>115</v>
      </c>
      <c r="F6" s="96"/>
      <c r="G6" s="96"/>
      <c r="H6" s="96"/>
      <c r="I6" s="96"/>
    </row>
    <row r="7" spans="1:9">
      <c r="A7" s="3">
        <v>1</v>
      </c>
      <c r="B7" s="3">
        <v>2</v>
      </c>
      <c r="C7" s="3">
        <v>3</v>
      </c>
      <c r="D7" s="3">
        <v>4</v>
      </c>
      <c r="E7" s="4">
        <v>5</v>
      </c>
      <c r="F7" s="3">
        <v>6</v>
      </c>
      <c r="G7" s="3">
        <v>7</v>
      </c>
      <c r="H7" s="3">
        <v>8</v>
      </c>
      <c r="I7" s="3">
        <v>9</v>
      </c>
    </row>
    <row r="8" spans="1:9">
      <c r="A8" s="12" t="s">
        <v>116</v>
      </c>
      <c r="B8" s="12">
        <v>39</v>
      </c>
      <c r="C8" s="12">
        <v>0</v>
      </c>
      <c r="D8" s="12">
        <v>0</v>
      </c>
      <c r="E8" s="12">
        <v>0</v>
      </c>
      <c r="F8" s="12">
        <v>2</v>
      </c>
      <c r="G8" s="12">
        <v>0</v>
      </c>
      <c r="H8" s="12">
        <v>11</v>
      </c>
      <c r="I8" s="12">
        <v>52</v>
      </c>
    </row>
    <row r="9" spans="1:9">
      <c r="A9" s="6" t="s">
        <v>117</v>
      </c>
      <c r="B9" s="10">
        <v>39</v>
      </c>
      <c r="C9" s="1">
        <v>0</v>
      </c>
      <c r="D9" s="1">
        <v>0</v>
      </c>
      <c r="E9" s="1">
        <v>0</v>
      </c>
      <c r="F9" s="1">
        <v>2</v>
      </c>
      <c r="G9" s="1">
        <v>0</v>
      </c>
      <c r="H9" s="1">
        <v>11</v>
      </c>
      <c r="I9" s="1">
        <v>52</v>
      </c>
    </row>
    <row r="10" spans="1:9">
      <c r="A10" s="6" t="s">
        <v>118</v>
      </c>
      <c r="B10" s="10">
        <v>28</v>
      </c>
      <c r="C10" s="1">
        <v>4</v>
      </c>
      <c r="D10" s="1">
        <v>8</v>
      </c>
      <c r="E10" s="1">
        <v>0</v>
      </c>
      <c r="F10" s="1">
        <v>2</v>
      </c>
      <c r="G10" s="1">
        <v>0</v>
      </c>
      <c r="H10" s="1">
        <v>10</v>
      </c>
      <c r="I10" s="1">
        <v>52</v>
      </c>
    </row>
    <row r="11" spans="1:9">
      <c r="A11" s="6" t="s">
        <v>135</v>
      </c>
      <c r="B11" s="11">
        <v>19</v>
      </c>
      <c r="C11" s="5">
        <v>4</v>
      </c>
      <c r="D11" s="5">
        <v>7</v>
      </c>
      <c r="E11" s="5">
        <v>4</v>
      </c>
      <c r="F11" s="5">
        <v>1</v>
      </c>
      <c r="G11" s="5">
        <v>6</v>
      </c>
      <c r="H11" s="5">
        <v>2</v>
      </c>
      <c r="I11" s="5">
        <v>43</v>
      </c>
    </row>
    <row r="12" spans="1:9">
      <c r="A12" s="6" t="s">
        <v>51</v>
      </c>
      <c r="B12" s="1">
        <v>125</v>
      </c>
      <c r="C12" s="1">
        <v>8</v>
      </c>
      <c r="D12" s="1">
        <v>15</v>
      </c>
      <c r="E12" s="1">
        <v>4</v>
      </c>
      <c r="F12" s="1">
        <v>7</v>
      </c>
      <c r="G12" s="1">
        <v>6</v>
      </c>
      <c r="H12" s="1">
        <v>34</v>
      </c>
      <c r="I12" s="1">
        <v>199</v>
      </c>
    </row>
  </sheetData>
  <mergeCells count="9">
    <mergeCell ref="I5:I6"/>
    <mergeCell ref="B3:H3"/>
    <mergeCell ref="A5:A6"/>
    <mergeCell ref="B5:B6"/>
    <mergeCell ref="C5:C6"/>
    <mergeCell ref="D5:E5"/>
    <mergeCell ref="F5:F6"/>
    <mergeCell ref="G5:G6"/>
    <mergeCell ref="H5:H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Y87"/>
  <sheetViews>
    <sheetView topLeftCell="A74" zoomScale="106" zoomScaleNormal="106" workbookViewId="0">
      <selection activeCell="A81" sqref="A81:F87"/>
    </sheetView>
  </sheetViews>
  <sheetFormatPr defaultRowHeight="15"/>
  <cols>
    <col min="1" max="1" width="8.140625" customWidth="1"/>
    <col min="2" max="2" width="19.7109375" customWidth="1"/>
    <col min="3" max="3" width="9" customWidth="1"/>
    <col min="4" max="4" width="5.42578125" customWidth="1"/>
    <col min="5" max="5" width="5.140625" customWidth="1"/>
    <col min="6" max="6" width="5.42578125" customWidth="1"/>
    <col min="7" max="7" width="4.7109375" customWidth="1"/>
    <col min="8" max="8" width="5.5703125" customWidth="1"/>
    <col min="9" max="9" width="4.28515625" customWidth="1"/>
    <col min="10" max="10" width="4.42578125" customWidth="1"/>
    <col min="11" max="12" width="3.85546875" customWidth="1"/>
    <col min="13" max="13" width="4" customWidth="1"/>
    <col min="14" max="15" width="4.28515625" customWidth="1"/>
    <col min="16" max="16" width="3.85546875" customWidth="1"/>
    <col min="17" max="17" width="4.7109375" customWidth="1"/>
    <col min="18" max="18" width="3.7109375" customWidth="1"/>
    <col min="19" max="19" width="4.85546875" customWidth="1"/>
    <col min="20" max="20" width="4.140625" customWidth="1"/>
    <col min="21" max="21" width="4.5703125" customWidth="1"/>
    <col min="22" max="22" width="3.85546875" customWidth="1"/>
    <col min="23" max="23" width="4.42578125" customWidth="1"/>
    <col min="24" max="24" width="4.7109375" customWidth="1"/>
  </cols>
  <sheetData>
    <row r="2" spans="1:24">
      <c r="D2" s="91" t="s">
        <v>126</v>
      </c>
      <c r="E2" s="91"/>
      <c r="F2" s="91"/>
      <c r="G2" s="91"/>
      <c r="H2" s="91"/>
      <c r="I2" s="91"/>
      <c r="J2" s="91"/>
      <c r="K2" s="91"/>
      <c r="L2" s="91"/>
      <c r="M2" s="91"/>
      <c r="N2" s="91"/>
      <c r="O2" s="91"/>
      <c r="P2" s="91"/>
      <c r="Q2" s="13"/>
    </row>
    <row r="4" spans="1:24" ht="15" customHeight="1">
      <c r="A4" s="115" t="s">
        <v>0</v>
      </c>
      <c r="B4" s="115" t="s">
        <v>1</v>
      </c>
      <c r="C4" s="118" t="s">
        <v>2</v>
      </c>
      <c r="D4" s="148" t="s">
        <v>3</v>
      </c>
      <c r="E4" s="149"/>
      <c r="F4" s="149"/>
      <c r="G4" s="149"/>
      <c r="H4" s="150"/>
      <c r="I4" s="151" t="s">
        <v>4</v>
      </c>
      <c r="J4" s="152"/>
      <c r="K4" s="152"/>
      <c r="L4" s="152"/>
      <c r="M4" s="152"/>
      <c r="N4" s="152"/>
      <c r="O4" s="152"/>
      <c r="P4" s="152"/>
      <c r="Q4" s="152"/>
      <c r="R4" s="152"/>
      <c r="S4" s="152"/>
      <c r="T4" s="152"/>
      <c r="U4" s="152"/>
      <c r="V4" s="152"/>
      <c r="W4" s="152"/>
      <c r="X4" s="153"/>
    </row>
    <row r="5" spans="1:24" ht="15" customHeight="1">
      <c r="A5" s="116"/>
      <c r="B5" s="116"/>
      <c r="C5" s="119"/>
      <c r="D5" s="115" t="s">
        <v>5</v>
      </c>
      <c r="E5" s="115" t="s">
        <v>6</v>
      </c>
      <c r="F5" s="115" t="s">
        <v>242</v>
      </c>
      <c r="G5" s="149" t="s">
        <v>7</v>
      </c>
      <c r="H5" s="150"/>
      <c r="I5" s="129" t="s">
        <v>8</v>
      </c>
      <c r="J5" s="130"/>
      <c r="K5" s="130"/>
      <c r="L5" s="131"/>
      <c r="M5" s="129" t="s">
        <v>9</v>
      </c>
      <c r="N5" s="130"/>
      <c r="O5" s="130"/>
      <c r="P5" s="131"/>
      <c r="Q5" s="129" t="s">
        <v>10</v>
      </c>
      <c r="R5" s="130"/>
      <c r="S5" s="130"/>
      <c r="T5" s="131"/>
      <c r="U5" s="148" t="s">
        <v>129</v>
      </c>
      <c r="V5" s="149"/>
      <c r="W5" s="149"/>
      <c r="X5" s="150"/>
    </row>
    <row r="6" spans="1:24" ht="32.25" customHeight="1">
      <c r="A6" s="116"/>
      <c r="B6" s="116"/>
      <c r="C6" s="119"/>
      <c r="D6" s="116"/>
      <c r="E6" s="116"/>
      <c r="F6" s="116"/>
      <c r="G6" s="115" t="s">
        <v>11</v>
      </c>
      <c r="H6" s="115" t="s">
        <v>12</v>
      </c>
      <c r="I6" s="110" t="s">
        <v>175</v>
      </c>
      <c r="J6" s="111"/>
      <c r="K6" s="110" t="s">
        <v>221</v>
      </c>
      <c r="L6" s="111"/>
      <c r="M6" s="110" t="s">
        <v>222</v>
      </c>
      <c r="N6" s="111"/>
      <c r="O6" s="110" t="s">
        <v>223</v>
      </c>
      <c r="P6" s="111"/>
      <c r="Q6" s="110" t="s">
        <v>199</v>
      </c>
      <c r="R6" s="111"/>
      <c r="S6" s="110" t="s">
        <v>218</v>
      </c>
      <c r="T6" s="111"/>
      <c r="U6" s="106" t="s">
        <v>217</v>
      </c>
      <c r="V6" s="107"/>
      <c r="W6" s="106" t="s">
        <v>216</v>
      </c>
      <c r="X6" s="107"/>
    </row>
    <row r="7" spans="1:24" ht="41.25" customHeight="1">
      <c r="A7" s="116"/>
      <c r="B7" s="116"/>
      <c r="C7" s="119"/>
      <c r="D7" s="116"/>
      <c r="E7" s="116"/>
      <c r="F7" s="116"/>
      <c r="G7" s="116"/>
      <c r="H7" s="116"/>
      <c r="I7" s="112"/>
      <c r="J7" s="113"/>
      <c r="K7" s="112"/>
      <c r="L7" s="113"/>
      <c r="M7" s="112"/>
      <c r="N7" s="113"/>
      <c r="O7" s="112"/>
      <c r="P7" s="113"/>
      <c r="Q7" s="112"/>
      <c r="R7" s="113"/>
      <c r="S7" s="112"/>
      <c r="T7" s="113"/>
      <c r="U7" s="108"/>
      <c r="V7" s="109"/>
      <c r="W7" s="108"/>
      <c r="X7" s="109"/>
    </row>
    <row r="8" spans="1:24" ht="43.5" customHeight="1">
      <c r="A8" s="116"/>
      <c r="B8" s="116"/>
      <c r="C8" s="119"/>
      <c r="D8" s="116"/>
      <c r="E8" s="116"/>
      <c r="F8" s="116"/>
      <c r="G8" s="116"/>
      <c r="H8" s="116"/>
      <c r="I8" s="102" t="s">
        <v>156</v>
      </c>
      <c r="J8" s="121" t="s">
        <v>157</v>
      </c>
      <c r="K8" s="102" t="s">
        <v>156</v>
      </c>
      <c r="L8" s="121" t="s">
        <v>157</v>
      </c>
      <c r="M8" s="102" t="s">
        <v>156</v>
      </c>
      <c r="N8" s="121" t="s">
        <v>157</v>
      </c>
      <c r="O8" s="102" t="s">
        <v>156</v>
      </c>
      <c r="P8" s="121" t="s">
        <v>157</v>
      </c>
      <c r="Q8" s="102" t="s">
        <v>156</v>
      </c>
      <c r="R8" s="121" t="s">
        <v>157</v>
      </c>
      <c r="S8" s="102" t="s">
        <v>156</v>
      </c>
      <c r="T8" s="121" t="s">
        <v>157</v>
      </c>
      <c r="U8" s="102" t="s">
        <v>156</v>
      </c>
      <c r="V8" s="104" t="s">
        <v>157</v>
      </c>
      <c r="W8" s="102" t="s">
        <v>156</v>
      </c>
      <c r="X8" s="104" t="s">
        <v>157</v>
      </c>
    </row>
    <row r="9" spans="1:24" ht="35.25" customHeight="1">
      <c r="A9" s="117"/>
      <c r="B9" s="117"/>
      <c r="C9" s="120"/>
      <c r="D9" s="117"/>
      <c r="E9" s="117"/>
      <c r="F9" s="117"/>
      <c r="G9" s="117"/>
      <c r="H9" s="117"/>
      <c r="I9" s="103"/>
      <c r="J9" s="122"/>
      <c r="K9" s="103"/>
      <c r="L9" s="122"/>
      <c r="M9" s="103"/>
      <c r="N9" s="122"/>
      <c r="O9" s="103"/>
      <c r="P9" s="122"/>
      <c r="Q9" s="103"/>
      <c r="R9" s="122"/>
      <c r="S9" s="103"/>
      <c r="T9" s="122"/>
      <c r="U9" s="103"/>
      <c r="V9" s="105"/>
      <c r="W9" s="103"/>
      <c r="X9" s="105"/>
    </row>
    <row r="10" spans="1:24" ht="10.5" customHeight="1">
      <c r="A10" s="22">
        <v>1</v>
      </c>
      <c r="B10" s="22">
        <v>2</v>
      </c>
      <c r="C10" s="23">
        <v>3</v>
      </c>
      <c r="D10" s="23">
        <v>4</v>
      </c>
      <c r="E10" s="23">
        <v>5</v>
      </c>
      <c r="F10" s="23">
        <v>6</v>
      </c>
      <c r="G10" s="23">
        <v>7</v>
      </c>
      <c r="H10" s="23">
        <v>8</v>
      </c>
      <c r="I10" s="24">
        <v>9</v>
      </c>
      <c r="J10" s="25">
        <v>10</v>
      </c>
      <c r="K10" s="24">
        <v>11</v>
      </c>
      <c r="L10" s="25">
        <v>12</v>
      </c>
      <c r="M10" s="24">
        <v>13</v>
      </c>
      <c r="N10" s="25">
        <v>14</v>
      </c>
      <c r="O10" s="24">
        <v>15</v>
      </c>
      <c r="P10" s="25">
        <v>16</v>
      </c>
      <c r="Q10" s="24">
        <v>17</v>
      </c>
      <c r="R10" s="25">
        <v>18</v>
      </c>
      <c r="S10" s="24">
        <v>19</v>
      </c>
      <c r="T10" s="25">
        <v>20</v>
      </c>
      <c r="U10" s="24">
        <v>21</v>
      </c>
      <c r="V10" s="23">
        <v>22</v>
      </c>
      <c r="W10" s="24">
        <v>23</v>
      </c>
      <c r="X10" s="23">
        <v>24</v>
      </c>
    </row>
    <row r="11" spans="1:24" ht="24.75">
      <c r="A11" s="26" t="s">
        <v>163</v>
      </c>
      <c r="B11" s="27" t="s">
        <v>193</v>
      </c>
      <c r="C11" s="55" t="s">
        <v>228</v>
      </c>
      <c r="D11" s="56">
        <f>D12+D23+D27</f>
        <v>2106</v>
      </c>
      <c r="E11" s="56">
        <f>E12+E23+E27</f>
        <v>702</v>
      </c>
      <c r="F11" s="39">
        <f>F12+F23+F27</f>
        <v>1404</v>
      </c>
      <c r="G11" s="56">
        <f>G12+G23+G27</f>
        <v>212</v>
      </c>
      <c r="H11" s="56">
        <v>0</v>
      </c>
      <c r="I11" s="40">
        <f t="shared" ref="I11:N11" si="0">I12+I23+I27</f>
        <v>306</v>
      </c>
      <c r="J11" s="39">
        <f t="shared" si="0"/>
        <v>612</v>
      </c>
      <c r="K11" s="40">
        <f t="shared" si="0"/>
        <v>396</v>
      </c>
      <c r="L11" s="39">
        <f t="shared" si="0"/>
        <v>792</v>
      </c>
      <c r="M11" s="40">
        <f t="shared" si="0"/>
        <v>0</v>
      </c>
      <c r="N11" s="39">
        <f t="shared" si="0"/>
        <v>0</v>
      </c>
      <c r="O11" s="40">
        <v>0</v>
      </c>
      <c r="P11" s="39">
        <v>0</v>
      </c>
      <c r="Q11" s="40">
        <v>0</v>
      </c>
      <c r="R11" s="39">
        <v>0</v>
      </c>
      <c r="S11" s="40">
        <v>0</v>
      </c>
      <c r="T11" s="39">
        <v>0</v>
      </c>
      <c r="U11" s="40">
        <v>0</v>
      </c>
      <c r="V11" s="56">
        <v>0</v>
      </c>
      <c r="W11" s="40">
        <v>0</v>
      </c>
      <c r="X11" s="56">
        <v>0</v>
      </c>
    </row>
    <row r="12" spans="1:24" ht="12.75" customHeight="1">
      <c r="A12" s="28" t="s">
        <v>163</v>
      </c>
      <c r="B12" s="28" t="s">
        <v>130</v>
      </c>
      <c r="C12" s="55" t="s">
        <v>227</v>
      </c>
      <c r="D12" s="56">
        <f>SUM(D13:D22)</f>
        <v>1404</v>
      </c>
      <c r="E12" s="56">
        <f>SUM(E13:E22)</f>
        <v>468</v>
      </c>
      <c r="F12" s="39">
        <f>SUM(F13:F22)</f>
        <v>936</v>
      </c>
      <c r="G12" s="56">
        <f>SUM(G13:G22)</f>
        <v>150</v>
      </c>
      <c r="H12" s="56">
        <v>0</v>
      </c>
      <c r="I12" s="40">
        <f t="shared" ref="I12:N12" si="1">SUM(I13:I22)</f>
        <v>198</v>
      </c>
      <c r="J12" s="39">
        <f t="shared" si="1"/>
        <v>396</v>
      </c>
      <c r="K12" s="40">
        <f t="shared" si="1"/>
        <v>270</v>
      </c>
      <c r="L12" s="39">
        <f t="shared" si="1"/>
        <v>540</v>
      </c>
      <c r="M12" s="40">
        <f t="shared" si="1"/>
        <v>0</v>
      </c>
      <c r="N12" s="39">
        <f t="shared" si="1"/>
        <v>0</v>
      </c>
      <c r="O12" s="40">
        <v>0</v>
      </c>
      <c r="P12" s="39">
        <v>0</v>
      </c>
      <c r="Q12" s="40">
        <v>0</v>
      </c>
      <c r="R12" s="39">
        <v>0</v>
      </c>
      <c r="S12" s="40">
        <v>0</v>
      </c>
      <c r="T12" s="39">
        <v>0</v>
      </c>
      <c r="U12" s="40">
        <v>0</v>
      </c>
      <c r="V12" s="56">
        <v>0</v>
      </c>
      <c r="W12" s="40">
        <v>0</v>
      </c>
      <c r="X12" s="56">
        <v>0</v>
      </c>
    </row>
    <row r="13" spans="1:24" ht="12" customHeight="1">
      <c r="A13" s="29" t="s">
        <v>164</v>
      </c>
      <c r="B13" s="30" t="s">
        <v>185</v>
      </c>
      <c r="C13" s="34" t="s">
        <v>225</v>
      </c>
      <c r="D13" s="35">
        <f t="shared" ref="D13:D22" si="2">SUM(E13:F13)</f>
        <v>107</v>
      </c>
      <c r="E13" s="35">
        <f t="shared" ref="E13:E22" si="3">I13+K13</f>
        <v>35</v>
      </c>
      <c r="F13" s="31">
        <f t="shared" ref="F13:F22" si="4">J13+L13</f>
        <v>72</v>
      </c>
      <c r="G13" s="35">
        <v>0</v>
      </c>
      <c r="H13" s="35">
        <v>0</v>
      </c>
      <c r="I13" s="36">
        <v>17</v>
      </c>
      <c r="J13" s="31">
        <v>34</v>
      </c>
      <c r="K13" s="36">
        <v>18</v>
      </c>
      <c r="L13" s="31">
        <v>38</v>
      </c>
      <c r="M13" s="36">
        <v>0</v>
      </c>
      <c r="N13" s="31">
        <v>0</v>
      </c>
      <c r="O13" s="36">
        <v>0</v>
      </c>
      <c r="P13" s="31">
        <v>0</v>
      </c>
      <c r="Q13" s="36">
        <v>0</v>
      </c>
      <c r="R13" s="31">
        <v>0</v>
      </c>
      <c r="S13" s="36">
        <v>0</v>
      </c>
      <c r="T13" s="31">
        <v>0</v>
      </c>
      <c r="U13" s="36">
        <v>0</v>
      </c>
      <c r="V13" s="35">
        <v>0</v>
      </c>
      <c r="W13" s="36">
        <v>0</v>
      </c>
      <c r="X13" s="35">
        <v>0</v>
      </c>
    </row>
    <row r="14" spans="1:24" s="19" customFormat="1" ht="12.75" customHeight="1">
      <c r="A14" s="29" t="s">
        <v>176</v>
      </c>
      <c r="B14" s="30" t="s">
        <v>184</v>
      </c>
      <c r="C14" s="34" t="s">
        <v>226</v>
      </c>
      <c r="D14" s="35">
        <f t="shared" si="2"/>
        <v>161</v>
      </c>
      <c r="E14" s="35">
        <f t="shared" si="3"/>
        <v>53</v>
      </c>
      <c r="F14" s="31">
        <f t="shared" si="4"/>
        <v>108</v>
      </c>
      <c r="G14" s="35">
        <v>0</v>
      </c>
      <c r="H14" s="35">
        <v>0</v>
      </c>
      <c r="I14" s="36">
        <v>17</v>
      </c>
      <c r="J14" s="31">
        <v>34</v>
      </c>
      <c r="K14" s="36">
        <v>36</v>
      </c>
      <c r="L14" s="31">
        <v>74</v>
      </c>
      <c r="M14" s="36">
        <v>0</v>
      </c>
      <c r="N14" s="31">
        <v>0</v>
      </c>
      <c r="O14" s="36">
        <v>0</v>
      </c>
      <c r="P14" s="31">
        <v>0</v>
      </c>
      <c r="Q14" s="36">
        <v>0</v>
      </c>
      <c r="R14" s="31">
        <v>0</v>
      </c>
      <c r="S14" s="36">
        <v>0</v>
      </c>
      <c r="T14" s="31">
        <v>0</v>
      </c>
      <c r="U14" s="36">
        <v>0</v>
      </c>
      <c r="V14" s="35">
        <v>0</v>
      </c>
      <c r="W14" s="36">
        <v>0</v>
      </c>
      <c r="X14" s="35">
        <v>0</v>
      </c>
    </row>
    <row r="15" spans="1:24" ht="12" customHeight="1">
      <c r="A15" s="29" t="s">
        <v>165</v>
      </c>
      <c r="B15" s="29" t="s">
        <v>19</v>
      </c>
      <c r="C15" s="34" t="s">
        <v>226</v>
      </c>
      <c r="D15" s="35">
        <f t="shared" si="2"/>
        <v>107</v>
      </c>
      <c r="E15" s="35">
        <f t="shared" si="3"/>
        <v>35</v>
      </c>
      <c r="F15" s="31">
        <f t="shared" si="4"/>
        <v>72</v>
      </c>
      <c r="G15" s="35">
        <v>72</v>
      </c>
      <c r="H15" s="35">
        <v>0</v>
      </c>
      <c r="I15" s="36">
        <v>17</v>
      </c>
      <c r="J15" s="31">
        <v>34</v>
      </c>
      <c r="K15" s="36">
        <v>18</v>
      </c>
      <c r="L15" s="31">
        <v>38</v>
      </c>
      <c r="M15" s="36">
        <v>0</v>
      </c>
      <c r="N15" s="31">
        <v>0</v>
      </c>
      <c r="O15" s="36">
        <v>0</v>
      </c>
      <c r="P15" s="31">
        <v>0</v>
      </c>
      <c r="Q15" s="36">
        <v>0</v>
      </c>
      <c r="R15" s="31">
        <v>0</v>
      </c>
      <c r="S15" s="36">
        <v>0</v>
      </c>
      <c r="T15" s="31">
        <v>0</v>
      </c>
      <c r="U15" s="36">
        <v>0</v>
      </c>
      <c r="V15" s="35">
        <v>0</v>
      </c>
      <c r="W15" s="36">
        <v>0</v>
      </c>
      <c r="X15" s="35">
        <v>0</v>
      </c>
    </row>
    <row r="16" spans="1:24" s="14" customFormat="1" ht="16.5" customHeight="1">
      <c r="A16" s="32" t="s">
        <v>166</v>
      </c>
      <c r="B16" s="33" t="s">
        <v>23</v>
      </c>
      <c r="C16" s="34" t="s">
        <v>225</v>
      </c>
      <c r="D16" s="35">
        <f t="shared" si="2"/>
        <v>307</v>
      </c>
      <c r="E16" s="35">
        <f t="shared" si="3"/>
        <v>85</v>
      </c>
      <c r="F16" s="31">
        <f t="shared" si="4"/>
        <v>222</v>
      </c>
      <c r="G16" s="35">
        <v>0</v>
      </c>
      <c r="H16" s="35">
        <v>0</v>
      </c>
      <c r="I16" s="36">
        <v>35</v>
      </c>
      <c r="J16" s="31">
        <v>104</v>
      </c>
      <c r="K16" s="36">
        <v>50</v>
      </c>
      <c r="L16" s="31">
        <v>118</v>
      </c>
      <c r="M16" s="36">
        <v>0</v>
      </c>
      <c r="N16" s="31">
        <v>0</v>
      </c>
      <c r="O16" s="36">
        <v>0</v>
      </c>
      <c r="P16" s="31">
        <v>0</v>
      </c>
      <c r="Q16" s="36">
        <v>0</v>
      </c>
      <c r="R16" s="31">
        <v>0</v>
      </c>
      <c r="S16" s="36">
        <v>0</v>
      </c>
      <c r="T16" s="31">
        <v>0</v>
      </c>
      <c r="U16" s="36">
        <v>0</v>
      </c>
      <c r="V16" s="35">
        <v>0</v>
      </c>
      <c r="W16" s="36">
        <v>0</v>
      </c>
      <c r="X16" s="35">
        <v>0</v>
      </c>
    </row>
    <row r="17" spans="1:24">
      <c r="A17" s="29" t="s">
        <v>167</v>
      </c>
      <c r="B17" s="29" t="s">
        <v>17</v>
      </c>
      <c r="C17" s="34" t="s">
        <v>226</v>
      </c>
      <c r="D17" s="35">
        <f t="shared" si="2"/>
        <v>150</v>
      </c>
      <c r="E17" s="35">
        <f t="shared" si="3"/>
        <v>50</v>
      </c>
      <c r="F17" s="31">
        <f t="shared" si="4"/>
        <v>100</v>
      </c>
      <c r="G17" s="35">
        <v>0</v>
      </c>
      <c r="H17" s="35">
        <v>0</v>
      </c>
      <c r="I17" s="36">
        <v>16</v>
      </c>
      <c r="J17" s="31">
        <v>32</v>
      </c>
      <c r="K17" s="36">
        <v>34</v>
      </c>
      <c r="L17" s="31">
        <v>68</v>
      </c>
      <c r="M17" s="36">
        <v>0</v>
      </c>
      <c r="N17" s="31">
        <v>0</v>
      </c>
      <c r="O17" s="36">
        <v>0</v>
      </c>
      <c r="P17" s="31">
        <v>0</v>
      </c>
      <c r="Q17" s="36">
        <v>0</v>
      </c>
      <c r="R17" s="31">
        <v>0</v>
      </c>
      <c r="S17" s="36">
        <v>0</v>
      </c>
      <c r="T17" s="31">
        <v>0</v>
      </c>
      <c r="U17" s="36">
        <v>0</v>
      </c>
      <c r="V17" s="35">
        <v>0</v>
      </c>
      <c r="W17" s="36">
        <v>0</v>
      </c>
      <c r="X17" s="35">
        <v>0</v>
      </c>
    </row>
    <row r="18" spans="1:24" s="14" customFormat="1">
      <c r="A18" s="29" t="s">
        <v>168</v>
      </c>
      <c r="B18" s="29" t="s">
        <v>20</v>
      </c>
      <c r="C18" s="34" t="s">
        <v>173</v>
      </c>
      <c r="D18" s="35">
        <f t="shared" si="2"/>
        <v>156</v>
      </c>
      <c r="E18" s="35">
        <f t="shared" si="3"/>
        <v>78</v>
      </c>
      <c r="F18" s="31">
        <f t="shared" si="4"/>
        <v>78</v>
      </c>
      <c r="G18" s="35">
        <v>78</v>
      </c>
      <c r="H18" s="35">
        <v>0</v>
      </c>
      <c r="I18" s="36">
        <v>34</v>
      </c>
      <c r="J18" s="31">
        <v>34</v>
      </c>
      <c r="K18" s="36">
        <v>44</v>
      </c>
      <c r="L18" s="31">
        <v>44</v>
      </c>
      <c r="M18" s="36">
        <v>0</v>
      </c>
      <c r="N18" s="31">
        <v>0</v>
      </c>
      <c r="O18" s="36">
        <v>0</v>
      </c>
      <c r="P18" s="31">
        <v>0</v>
      </c>
      <c r="Q18" s="36">
        <v>0</v>
      </c>
      <c r="R18" s="31">
        <v>0</v>
      </c>
      <c r="S18" s="36">
        <v>0</v>
      </c>
      <c r="T18" s="31">
        <v>0</v>
      </c>
      <c r="U18" s="36">
        <v>0</v>
      </c>
      <c r="V18" s="35">
        <v>0</v>
      </c>
      <c r="W18" s="36">
        <v>0</v>
      </c>
      <c r="X18" s="35">
        <v>0</v>
      </c>
    </row>
    <row r="19" spans="1:24" s="14" customFormat="1" ht="26.25" customHeight="1">
      <c r="A19" s="29" t="s">
        <v>171</v>
      </c>
      <c r="B19" s="30" t="s">
        <v>197</v>
      </c>
      <c r="C19" s="34" t="s">
        <v>226</v>
      </c>
      <c r="D19" s="35">
        <f t="shared" si="2"/>
        <v>102</v>
      </c>
      <c r="E19" s="35">
        <f t="shared" si="3"/>
        <v>34</v>
      </c>
      <c r="F19" s="31">
        <f t="shared" si="4"/>
        <v>68</v>
      </c>
      <c r="G19" s="35">
        <v>0</v>
      </c>
      <c r="H19" s="35">
        <v>0</v>
      </c>
      <c r="I19" s="36">
        <v>17</v>
      </c>
      <c r="J19" s="31">
        <v>34</v>
      </c>
      <c r="K19" s="36">
        <v>17</v>
      </c>
      <c r="L19" s="31">
        <v>34</v>
      </c>
      <c r="M19" s="36">
        <v>0</v>
      </c>
      <c r="N19" s="31">
        <v>0</v>
      </c>
      <c r="O19" s="36">
        <v>0</v>
      </c>
      <c r="P19" s="31">
        <v>0</v>
      </c>
      <c r="Q19" s="36">
        <v>0</v>
      </c>
      <c r="R19" s="31">
        <v>0</v>
      </c>
      <c r="S19" s="36">
        <v>0</v>
      </c>
      <c r="T19" s="31">
        <v>0</v>
      </c>
      <c r="U19" s="36">
        <v>0</v>
      </c>
      <c r="V19" s="35">
        <v>0</v>
      </c>
      <c r="W19" s="36">
        <v>0</v>
      </c>
      <c r="X19" s="35">
        <v>0</v>
      </c>
    </row>
    <row r="20" spans="1:24" s="14" customFormat="1" ht="13.5" customHeight="1">
      <c r="A20" s="29" t="s">
        <v>169</v>
      </c>
      <c r="B20" s="29" t="s">
        <v>132</v>
      </c>
      <c r="C20" s="34" t="s">
        <v>226</v>
      </c>
      <c r="D20" s="35">
        <f t="shared" si="2"/>
        <v>108</v>
      </c>
      <c r="E20" s="35">
        <f t="shared" si="3"/>
        <v>36</v>
      </c>
      <c r="F20" s="31">
        <f t="shared" si="4"/>
        <v>72</v>
      </c>
      <c r="G20" s="35">
        <v>0</v>
      </c>
      <c r="H20" s="35">
        <v>0</v>
      </c>
      <c r="I20" s="36">
        <v>18</v>
      </c>
      <c r="J20" s="31">
        <v>36</v>
      </c>
      <c r="K20" s="36">
        <v>18</v>
      </c>
      <c r="L20" s="31">
        <v>36</v>
      </c>
      <c r="M20" s="36">
        <v>0</v>
      </c>
      <c r="N20" s="31">
        <v>0</v>
      </c>
      <c r="O20" s="36">
        <v>0</v>
      </c>
      <c r="P20" s="31">
        <v>0</v>
      </c>
      <c r="Q20" s="36">
        <v>0</v>
      </c>
      <c r="R20" s="31">
        <v>0</v>
      </c>
      <c r="S20" s="36">
        <v>0</v>
      </c>
      <c r="T20" s="31">
        <v>0</v>
      </c>
      <c r="U20" s="36">
        <v>0</v>
      </c>
      <c r="V20" s="35">
        <v>0</v>
      </c>
      <c r="W20" s="36">
        <v>0</v>
      </c>
      <c r="X20" s="35">
        <v>0</v>
      </c>
    </row>
    <row r="21" spans="1:24">
      <c r="A21" s="32" t="s">
        <v>172</v>
      </c>
      <c r="B21" s="33" t="s">
        <v>219</v>
      </c>
      <c r="C21" s="34" t="s">
        <v>226</v>
      </c>
      <c r="D21" s="35">
        <f t="shared" si="2"/>
        <v>155</v>
      </c>
      <c r="E21" s="35">
        <f t="shared" si="3"/>
        <v>47</v>
      </c>
      <c r="F21" s="31">
        <f t="shared" si="4"/>
        <v>108</v>
      </c>
      <c r="G21" s="35">
        <v>0</v>
      </c>
      <c r="H21" s="35">
        <v>0</v>
      </c>
      <c r="I21" s="36">
        <v>27</v>
      </c>
      <c r="J21" s="31">
        <v>54</v>
      </c>
      <c r="K21" s="36">
        <v>20</v>
      </c>
      <c r="L21" s="31">
        <v>54</v>
      </c>
      <c r="M21" s="36">
        <v>0</v>
      </c>
      <c r="N21" s="31">
        <v>0</v>
      </c>
      <c r="O21" s="36">
        <v>0</v>
      </c>
      <c r="P21" s="31">
        <v>0</v>
      </c>
      <c r="Q21" s="36">
        <v>0</v>
      </c>
      <c r="R21" s="31">
        <v>0</v>
      </c>
      <c r="S21" s="36">
        <v>0</v>
      </c>
      <c r="T21" s="31">
        <v>0</v>
      </c>
      <c r="U21" s="36">
        <v>0</v>
      </c>
      <c r="V21" s="35">
        <v>0</v>
      </c>
      <c r="W21" s="36">
        <v>0</v>
      </c>
      <c r="X21" s="35">
        <v>0</v>
      </c>
    </row>
    <row r="22" spans="1:24">
      <c r="A22" s="29" t="s">
        <v>170</v>
      </c>
      <c r="B22" s="29" t="s">
        <v>161</v>
      </c>
      <c r="C22" s="34" t="s">
        <v>226</v>
      </c>
      <c r="D22" s="35">
        <f t="shared" si="2"/>
        <v>51</v>
      </c>
      <c r="E22" s="35">
        <f t="shared" si="3"/>
        <v>15</v>
      </c>
      <c r="F22" s="31">
        <f t="shared" si="4"/>
        <v>36</v>
      </c>
      <c r="G22" s="35">
        <v>0</v>
      </c>
      <c r="H22" s="35">
        <v>0</v>
      </c>
      <c r="I22" s="36">
        <v>0</v>
      </c>
      <c r="J22" s="31">
        <v>0</v>
      </c>
      <c r="K22" s="36">
        <v>15</v>
      </c>
      <c r="L22" s="31">
        <v>36</v>
      </c>
      <c r="M22" s="36">
        <v>0</v>
      </c>
      <c r="N22" s="31">
        <v>0</v>
      </c>
      <c r="O22" s="36">
        <v>0</v>
      </c>
      <c r="P22" s="31">
        <v>0</v>
      </c>
      <c r="Q22" s="36">
        <v>0</v>
      </c>
      <c r="R22" s="31">
        <v>0</v>
      </c>
      <c r="S22" s="36">
        <v>0</v>
      </c>
      <c r="T22" s="31">
        <v>0</v>
      </c>
      <c r="U22" s="36">
        <v>0</v>
      </c>
      <c r="V22" s="35">
        <v>0</v>
      </c>
      <c r="W22" s="36">
        <v>0</v>
      </c>
      <c r="X22" s="35">
        <v>0</v>
      </c>
    </row>
    <row r="23" spans="1:24" ht="24.75">
      <c r="A23" s="37" t="s">
        <v>163</v>
      </c>
      <c r="B23" s="38" t="s">
        <v>133</v>
      </c>
      <c r="C23" s="55" t="s">
        <v>144</v>
      </c>
      <c r="D23" s="56">
        <f>SUM(D24:D26)</f>
        <v>648</v>
      </c>
      <c r="E23" s="56">
        <f>SUM(E24:E26)</f>
        <v>216</v>
      </c>
      <c r="F23" s="39">
        <f>SUM(F24:F26)</f>
        <v>432</v>
      </c>
      <c r="G23" s="56">
        <f>SUM(G24:G26)</f>
        <v>62</v>
      </c>
      <c r="H23" s="56">
        <v>0</v>
      </c>
      <c r="I23" s="40">
        <f t="shared" ref="I23:N23" si="5">SUM(I24:I26)</f>
        <v>99</v>
      </c>
      <c r="J23" s="39">
        <f t="shared" si="5"/>
        <v>198</v>
      </c>
      <c r="K23" s="40">
        <f t="shared" si="5"/>
        <v>117</v>
      </c>
      <c r="L23" s="39">
        <f t="shared" si="5"/>
        <v>234</v>
      </c>
      <c r="M23" s="40">
        <f t="shared" si="5"/>
        <v>0</v>
      </c>
      <c r="N23" s="39">
        <f t="shared" si="5"/>
        <v>0</v>
      </c>
      <c r="O23" s="40">
        <v>0</v>
      </c>
      <c r="P23" s="39">
        <v>0</v>
      </c>
      <c r="Q23" s="40">
        <v>0</v>
      </c>
      <c r="R23" s="39">
        <v>0</v>
      </c>
      <c r="S23" s="40">
        <v>0</v>
      </c>
      <c r="T23" s="39">
        <v>0</v>
      </c>
      <c r="U23" s="40">
        <v>0</v>
      </c>
      <c r="V23" s="56">
        <v>0</v>
      </c>
      <c r="W23" s="40">
        <v>0</v>
      </c>
      <c r="X23" s="56">
        <v>0</v>
      </c>
    </row>
    <row r="24" spans="1:24">
      <c r="A24" s="29" t="s">
        <v>186</v>
      </c>
      <c r="B24" s="29" t="s">
        <v>162</v>
      </c>
      <c r="C24" s="34" t="s">
        <v>226</v>
      </c>
      <c r="D24" s="35">
        <f>SUM(E24:F24)</f>
        <v>162</v>
      </c>
      <c r="E24" s="35">
        <f t="shared" ref="E24:F27" si="6">I24+K24</f>
        <v>54</v>
      </c>
      <c r="F24" s="31">
        <f t="shared" si="6"/>
        <v>108</v>
      </c>
      <c r="G24" s="35">
        <v>62</v>
      </c>
      <c r="H24" s="35">
        <v>0</v>
      </c>
      <c r="I24" s="36">
        <v>18</v>
      </c>
      <c r="J24" s="31">
        <v>36</v>
      </c>
      <c r="K24" s="36">
        <v>36</v>
      </c>
      <c r="L24" s="31">
        <v>72</v>
      </c>
      <c r="M24" s="36">
        <v>0</v>
      </c>
      <c r="N24" s="31">
        <v>0</v>
      </c>
      <c r="O24" s="36">
        <v>0</v>
      </c>
      <c r="P24" s="31">
        <v>0</v>
      </c>
      <c r="Q24" s="36">
        <v>0</v>
      </c>
      <c r="R24" s="31">
        <v>0</v>
      </c>
      <c r="S24" s="36">
        <v>0</v>
      </c>
      <c r="T24" s="31">
        <v>0</v>
      </c>
      <c r="U24" s="36">
        <v>0</v>
      </c>
      <c r="V24" s="35">
        <v>0</v>
      </c>
      <c r="W24" s="36">
        <v>0</v>
      </c>
      <c r="X24" s="35">
        <v>0</v>
      </c>
    </row>
    <row r="25" spans="1:24" ht="12.75" customHeight="1">
      <c r="A25" s="29" t="s">
        <v>187</v>
      </c>
      <c r="B25" s="29" t="s">
        <v>131</v>
      </c>
      <c r="C25" s="34" t="s">
        <v>225</v>
      </c>
      <c r="D25" s="35">
        <f>SUM(E25:F25)</f>
        <v>216</v>
      </c>
      <c r="E25" s="35">
        <f t="shared" si="6"/>
        <v>72</v>
      </c>
      <c r="F25" s="31">
        <f t="shared" si="6"/>
        <v>144</v>
      </c>
      <c r="G25" s="35">
        <v>0</v>
      </c>
      <c r="H25" s="35">
        <v>0</v>
      </c>
      <c r="I25" s="36">
        <v>36</v>
      </c>
      <c r="J25" s="31">
        <v>72</v>
      </c>
      <c r="K25" s="36">
        <v>36</v>
      </c>
      <c r="L25" s="31">
        <v>72</v>
      </c>
      <c r="M25" s="36">
        <v>0</v>
      </c>
      <c r="N25" s="31">
        <v>0</v>
      </c>
      <c r="O25" s="36">
        <v>0</v>
      </c>
      <c r="P25" s="31">
        <v>0</v>
      </c>
      <c r="Q25" s="36">
        <v>0</v>
      </c>
      <c r="R25" s="31">
        <v>0</v>
      </c>
      <c r="S25" s="36">
        <v>0</v>
      </c>
      <c r="T25" s="31">
        <v>0</v>
      </c>
      <c r="U25" s="36">
        <v>0</v>
      </c>
      <c r="V25" s="35">
        <v>0</v>
      </c>
      <c r="W25" s="36">
        <v>0</v>
      </c>
      <c r="X25" s="35">
        <v>0</v>
      </c>
    </row>
    <row r="26" spans="1:24" ht="12" customHeight="1">
      <c r="A26" s="29" t="s">
        <v>188</v>
      </c>
      <c r="B26" s="29" t="s">
        <v>134</v>
      </c>
      <c r="C26" s="57" t="s">
        <v>226</v>
      </c>
      <c r="D26" s="35">
        <f>SUM(E26:F26)</f>
        <v>270</v>
      </c>
      <c r="E26" s="35">
        <f t="shared" si="6"/>
        <v>90</v>
      </c>
      <c r="F26" s="31">
        <f t="shared" si="6"/>
        <v>180</v>
      </c>
      <c r="G26" s="35">
        <v>0</v>
      </c>
      <c r="H26" s="35">
        <v>0</v>
      </c>
      <c r="I26" s="36">
        <v>45</v>
      </c>
      <c r="J26" s="31">
        <v>90</v>
      </c>
      <c r="K26" s="36">
        <v>45</v>
      </c>
      <c r="L26" s="31">
        <v>90</v>
      </c>
      <c r="M26" s="36">
        <v>0</v>
      </c>
      <c r="N26" s="31">
        <v>0</v>
      </c>
      <c r="O26" s="36">
        <v>0</v>
      </c>
      <c r="P26" s="31">
        <v>0</v>
      </c>
      <c r="Q26" s="36">
        <v>0</v>
      </c>
      <c r="R26" s="31">
        <v>0</v>
      </c>
      <c r="S26" s="36">
        <v>0</v>
      </c>
      <c r="T26" s="31">
        <v>0</v>
      </c>
      <c r="U26" s="36">
        <v>0</v>
      </c>
      <c r="V26" s="35">
        <v>0</v>
      </c>
      <c r="W26" s="36">
        <v>0</v>
      </c>
      <c r="X26" s="35">
        <v>0</v>
      </c>
    </row>
    <row r="27" spans="1:24" s="19" customFormat="1" ht="12" customHeight="1">
      <c r="A27" s="37" t="s">
        <v>189</v>
      </c>
      <c r="B27" s="37" t="s">
        <v>220</v>
      </c>
      <c r="C27" s="71" t="s">
        <v>226</v>
      </c>
      <c r="D27" s="56">
        <f>SUM(E27:F27)</f>
        <v>54</v>
      </c>
      <c r="E27" s="56">
        <f t="shared" si="6"/>
        <v>18</v>
      </c>
      <c r="F27" s="39">
        <f t="shared" si="6"/>
        <v>36</v>
      </c>
      <c r="G27" s="56">
        <v>0</v>
      </c>
      <c r="H27" s="56">
        <v>0</v>
      </c>
      <c r="I27" s="40">
        <v>9</v>
      </c>
      <c r="J27" s="39">
        <v>18</v>
      </c>
      <c r="K27" s="40">
        <v>9</v>
      </c>
      <c r="L27" s="39">
        <v>18</v>
      </c>
      <c r="M27" s="40">
        <v>0</v>
      </c>
      <c r="N27" s="39">
        <v>0</v>
      </c>
      <c r="O27" s="40">
        <v>0</v>
      </c>
      <c r="P27" s="39">
        <v>0</v>
      </c>
      <c r="Q27" s="40">
        <v>0</v>
      </c>
      <c r="R27" s="39">
        <v>0</v>
      </c>
      <c r="S27" s="40">
        <v>0</v>
      </c>
      <c r="T27" s="39">
        <v>0</v>
      </c>
      <c r="U27" s="40">
        <v>0</v>
      </c>
      <c r="V27" s="56">
        <v>0</v>
      </c>
      <c r="W27" s="40">
        <v>0</v>
      </c>
      <c r="X27" s="56">
        <v>0</v>
      </c>
    </row>
    <row r="28" spans="1:24" ht="48.75" customHeight="1">
      <c r="A28" s="28" t="s">
        <v>13</v>
      </c>
      <c r="B28" s="28" t="s">
        <v>194</v>
      </c>
      <c r="C28" s="58" t="s">
        <v>191</v>
      </c>
      <c r="D28" s="56">
        <f>SUM(D29:D33)</f>
        <v>811</v>
      </c>
      <c r="E28" s="56">
        <f>SUM(E29:E33)</f>
        <v>318</v>
      </c>
      <c r="F28" s="39">
        <f>SUM(F29:F33)</f>
        <v>493</v>
      </c>
      <c r="G28" s="56">
        <f>SUM(G29:G33)</f>
        <v>436</v>
      </c>
      <c r="H28" s="56">
        <v>0</v>
      </c>
      <c r="I28" s="40">
        <f t="shared" ref="I28:T28" si="7">SUM(I29:I33)</f>
        <v>0</v>
      </c>
      <c r="J28" s="39">
        <f t="shared" si="7"/>
        <v>0</v>
      </c>
      <c r="K28" s="40">
        <f t="shared" si="7"/>
        <v>0</v>
      </c>
      <c r="L28" s="39">
        <f t="shared" si="7"/>
        <v>0</v>
      </c>
      <c r="M28" s="40">
        <f t="shared" si="7"/>
        <v>98</v>
      </c>
      <c r="N28" s="39">
        <f t="shared" si="7"/>
        <v>193</v>
      </c>
      <c r="O28" s="40">
        <f t="shared" si="7"/>
        <v>111</v>
      </c>
      <c r="P28" s="39">
        <f t="shared" si="7"/>
        <v>180</v>
      </c>
      <c r="Q28" s="40">
        <f t="shared" si="7"/>
        <v>35</v>
      </c>
      <c r="R28" s="39">
        <f t="shared" si="7"/>
        <v>46</v>
      </c>
      <c r="S28" s="40">
        <f t="shared" si="7"/>
        <v>36</v>
      </c>
      <c r="T28" s="39">
        <f t="shared" si="7"/>
        <v>36</v>
      </c>
      <c r="U28" s="40">
        <v>34</v>
      </c>
      <c r="V28" s="56">
        <f>SUM(V29:V33)</f>
        <v>34</v>
      </c>
      <c r="W28" s="40">
        <f>SUM(W29:W33)</f>
        <v>4</v>
      </c>
      <c r="X28" s="56">
        <f>SUM(X29:X33)</f>
        <v>4</v>
      </c>
    </row>
    <row r="29" spans="1:24">
      <c r="A29" s="41" t="s">
        <v>14</v>
      </c>
      <c r="B29" s="41" t="s">
        <v>15</v>
      </c>
      <c r="C29" s="34" t="s">
        <v>229</v>
      </c>
      <c r="D29" s="35">
        <v>72</v>
      </c>
      <c r="E29" s="35">
        <v>22</v>
      </c>
      <c r="F29" s="31">
        <v>50</v>
      </c>
      <c r="G29" s="35">
        <v>34</v>
      </c>
      <c r="H29" s="35">
        <v>0</v>
      </c>
      <c r="I29" s="36">
        <v>0</v>
      </c>
      <c r="J29" s="31">
        <v>0</v>
      </c>
      <c r="K29" s="36">
        <v>0</v>
      </c>
      <c r="L29" s="31">
        <v>0</v>
      </c>
      <c r="M29" s="36">
        <v>0</v>
      </c>
      <c r="N29" s="31">
        <v>0</v>
      </c>
      <c r="O29" s="36">
        <v>22</v>
      </c>
      <c r="P29" s="31">
        <v>50</v>
      </c>
      <c r="Q29" s="36">
        <v>0</v>
      </c>
      <c r="R29" s="31">
        <v>0</v>
      </c>
      <c r="S29" s="36">
        <v>0</v>
      </c>
      <c r="T29" s="31">
        <v>0</v>
      </c>
      <c r="U29" s="36">
        <v>0</v>
      </c>
      <c r="V29" s="31">
        <v>0</v>
      </c>
      <c r="W29" s="36">
        <v>0</v>
      </c>
      <c r="X29" s="35">
        <v>0</v>
      </c>
    </row>
    <row r="30" spans="1:24" ht="11.25" customHeight="1">
      <c r="A30" s="41" t="s">
        <v>16</v>
      </c>
      <c r="B30" s="41" t="s">
        <v>17</v>
      </c>
      <c r="C30" s="34" t="s">
        <v>230</v>
      </c>
      <c r="D30" s="35">
        <v>75</v>
      </c>
      <c r="E30" s="35">
        <v>24</v>
      </c>
      <c r="F30" s="31">
        <v>51</v>
      </c>
      <c r="G30" s="35">
        <v>44</v>
      </c>
      <c r="H30" s="35">
        <v>0</v>
      </c>
      <c r="I30" s="36">
        <v>0</v>
      </c>
      <c r="J30" s="31">
        <v>0</v>
      </c>
      <c r="K30" s="36">
        <v>0</v>
      </c>
      <c r="L30" s="31">
        <v>0</v>
      </c>
      <c r="M30" s="36">
        <v>24</v>
      </c>
      <c r="N30" s="31">
        <v>51</v>
      </c>
      <c r="O30" s="36">
        <v>0</v>
      </c>
      <c r="P30" s="31">
        <v>0</v>
      </c>
      <c r="Q30" s="36">
        <v>0</v>
      </c>
      <c r="R30" s="31">
        <v>0</v>
      </c>
      <c r="S30" s="36">
        <v>0</v>
      </c>
      <c r="T30" s="31">
        <v>0</v>
      </c>
      <c r="U30" s="36">
        <v>0</v>
      </c>
      <c r="V30" s="35">
        <v>0</v>
      </c>
      <c r="W30" s="36">
        <v>0</v>
      </c>
      <c r="X30" s="35">
        <v>0</v>
      </c>
    </row>
    <row r="31" spans="1:24" ht="16.5" customHeight="1">
      <c r="A31" s="41" t="s">
        <v>18</v>
      </c>
      <c r="B31" s="41" t="s">
        <v>19</v>
      </c>
      <c r="C31" s="57" t="s">
        <v>231</v>
      </c>
      <c r="D31" s="35">
        <v>250</v>
      </c>
      <c r="E31" s="35">
        <v>78</v>
      </c>
      <c r="F31" s="31">
        <v>172</v>
      </c>
      <c r="G31" s="35">
        <v>172</v>
      </c>
      <c r="H31" s="35">
        <v>0</v>
      </c>
      <c r="I31" s="36">
        <v>0</v>
      </c>
      <c r="J31" s="31">
        <v>0</v>
      </c>
      <c r="K31" s="36">
        <v>0</v>
      </c>
      <c r="L31" s="31">
        <v>0</v>
      </c>
      <c r="M31" s="36">
        <v>20</v>
      </c>
      <c r="N31" s="31">
        <v>62</v>
      </c>
      <c r="O31" s="36">
        <v>43</v>
      </c>
      <c r="P31" s="31">
        <v>84</v>
      </c>
      <c r="Q31" s="36">
        <v>15</v>
      </c>
      <c r="R31" s="31">
        <v>26</v>
      </c>
      <c r="S31" s="36">
        <v>0</v>
      </c>
      <c r="T31" s="31">
        <v>0</v>
      </c>
      <c r="U31" s="36">
        <v>0</v>
      </c>
      <c r="V31" s="31">
        <v>0</v>
      </c>
      <c r="W31" s="36">
        <v>0</v>
      </c>
      <c r="X31" s="35">
        <v>0</v>
      </c>
    </row>
    <row r="32" spans="1:24" ht="16.5" customHeight="1">
      <c r="A32" s="41" t="s">
        <v>121</v>
      </c>
      <c r="B32" s="41" t="s">
        <v>20</v>
      </c>
      <c r="C32" s="59" t="s">
        <v>145</v>
      </c>
      <c r="D32" s="35">
        <v>344</v>
      </c>
      <c r="E32" s="3">
        <v>172</v>
      </c>
      <c r="F32" s="31">
        <v>172</v>
      </c>
      <c r="G32" s="35">
        <v>172</v>
      </c>
      <c r="H32" s="35">
        <v>0</v>
      </c>
      <c r="I32" s="36">
        <v>0</v>
      </c>
      <c r="J32" s="31">
        <v>0</v>
      </c>
      <c r="K32" s="36">
        <v>0</v>
      </c>
      <c r="L32" s="31">
        <v>0</v>
      </c>
      <c r="M32" s="36">
        <v>32</v>
      </c>
      <c r="N32" s="31">
        <v>32</v>
      </c>
      <c r="O32" s="36">
        <v>46</v>
      </c>
      <c r="P32" s="31">
        <v>46</v>
      </c>
      <c r="Q32" s="36">
        <v>20</v>
      </c>
      <c r="R32" s="31">
        <v>20</v>
      </c>
      <c r="S32" s="36">
        <v>36</v>
      </c>
      <c r="T32" s="31">
        <v>36</v>
      </c>
      <c r="U32" s="36">
        <v>34</v>
      </c>
      <c r="V32" s="35">
        <v>34</v>
      </c>
      <c r="W32" s="36">
        <v>4</v>
      </c>
      <c r="X32" s="35">
        <v>4</v>
      </c>
    </row>
    <row r="33" spans="1:25" ht="14.25" customHeight="1">
      <c r="A33" s="42" t="s">
        <v>139</v>
      </c>
      <c r="B33" s="42" t="s">
        <v>140</v>
      </c>
      <c r="C33" s="60" t="s">
        <v>232</v>
      </c>
      <c r="D33" s="61">
        <f>SUM(E33:F33)</f>
        <v>70</v>
      </c>
      <c r="E33" s="62">
        <f>I33+K33+M33+O33+Q33+S33+U33+W33</f>
        <v>22</v>
      </c>
      <c r="F33" s="44">
        <f>J33+L33+N33+P33+R33+T33+V33+X33</f>
        <v>48</v>
      </c>
      <c r="G33" s="61">
        <v>14</v>
      </c>
      <c r="H33" s="61">
        <v>0</v>
      </c>
      <c r="I33" s="43">
        <v>0</v>
      </c>
      <c r="J33" s="44">
        <v>0</v>
      </c>
      <c r="K33" s="43">
        <v>0</v>
      </c>
      <c r="L33" s="44">
        <v>0</v>
      </c>
      <c r="M33" s="43">
        <v>22</v>
      </c>
      <c r="N33" s="44">
        <v>48</v>
      </c>
      <c r="O33" s="43">
        <v>0</v>
      </c>
      <c r="P33" s="44">
        <v>0</v>
      </c>
      <c r="Q33" s="43">
        <v>0</v>
      </c>
      <c r="R33" s="44">
        <v>0</v>
      </c>
      <c r="S33" s="43">
        <v>0</v>
      </c>
      <c r="T33" s="44">
        <v>0</v>
      </c>
      <c r="U33" s="43">
        <v>0</v>
      </c>
      <c r="V33" s="61">
        <v>0</v>
      </c>
      <c r="W33" s="43">
        <v>0</v>
      </c>
      <c r="X33" s="61">
        <v>0</v>
      </c>
    </row>
    <row r="34" spans="1:25" ht="48">
      <c r="A34" s="45" t="s">
        <v>21</v>
      </c>
      <c r="B34" s="45" t="s">
        <v>195</v>
      </c>
      <c r="C34" s="63" t="s">
        <v>144</v>
      </c>
      <c r="D34" s="39">
        <f>SUM(D35:D37)</f>
        <v>358</v>
      </c>
      <c r="E34" s="39">
        <f>SUM(E35:E37)</f>
        <v>117</v>
      </c>
      <c r="F34" s="39">
        <f>SUM(F35:F37)</f>
        <v>241</v>
      </c>
      <c r="G34" s="39">
        <f>SUM(G35:G37)</f>
        <v>75</v>
      </c>
      <c r="H34" s="39">
        <v>0</v>
      </c>
      <c r="I34" s="40">
        <v>0</v>
      </c>
      <c r="J34" s="39">
        <v>0</v>
      </c>
      <c r="K34" s="40">
        <v>0</v>
      </c>
      <c r="L34" s="39">
        <v>0</v>
      </c>
      <c r="M34" s="40">
        <f t="shared" ref="M34:T34" si="8">SUM(M35:M37)</f>
        <v>117</v>
      </c>
      <c r="N34" s="39">
        <f t="shared" si="8"/>
        <v>241</v>
      </c>
      <c r="O34" s="40">
        <f t="shared" si="8"/>
        <v>0</v>
      </c>
      <c r="P34" s="39">
        <f t="shared" si="8"/>
        <v>0</v>
      </c>
      <c r="Q34" s="40">
        <f t="shared" si="8"/>
        <v>0</v>
      </c>
      <c r="R34" s="39">
        <f t="shared" si="8"/>
        <v>0</v>
      </c>
      <c r="S34" s="40">
        <f t="shared" si="8"/>
        <v>0</v>
      </c>
      <c r="T34" s="39">
        <f t="shared" si="8"/>
        <v>0</v>
      </c>
      <c r="U34" s="40">
        <v>0</v>
      </c>
      <c r="V34" s="39">
        <f>SUM(V35:V37)</f>
        <v>0</v>
      </c>
      <c r="W34" s="40">
        <f>SUM(W35:W37)</f>
        <v>0</v>
      </c>
      <c r="X34" s="39">
        <f>SUM(X35:X37)</f>
        <v>0</v>
      </c>
      <c r="Y34" s="9"/>
    </row>
    <row r="35" spans="1:25" ht="12" customHeight="1">
      <c r="A35" s="41" t="s">
        <v>22</v>
      </c>
      <c r="B35" s="41" t="s">
        <v>23</v>
      </c>
      <c r="C35" s="64" t="s">
        <v>232</v>
      </c>
      <c r="D35" s="31">
        <f>SUM(E35:F35)</f>
        <v>60</v>
      </c>
      <c r="E35" s="31">
        <f t="shared" ref="E35:F37" si="9">I35+K35+M35+O35+Q35+S35+U35+W35</f>
        <v>20</v>
      </c>
      <c r="F35" s="31">
        <f t="shared" si="9"/>
        <v>40</v>
      </c>
      <c r="G35" s="31">
        <v>20</v>
      </c>
      <c r="H35" s="31">
        <v>0</v>
      </c>
      <c r="I35" s="36">
        <v>0</v>
      </c>
      <c r="J35" s="31">
        <v>0</v>
      </c>
      <c r="K35" s="36">
        <v>0</v>
      </c>
      <c r="L35" s="31">
        <v>0</v>
      </c>
      <c r="M35" s="36">
        <v>20</v>
      </c>
      <c r="N35" s="31">
        <v>40</v>
      </c>
      <c r="O35" s="36">
        <v>0</v>
      </c>
      <c r="P35" s="31">
        <v>0</v>
      </c>
      <c r="Q35" s="36">
        <v>0</v>
      </c>
      <c r="R35" s="31">
        <v>0</v>
      </c>
      <c r="S35" s="36">
        <v>0</v>
      </c>
      <c r="T35" s="31">
        <v>0</v>
      </c>
      <c r="U35" s="36">
        <v>0</v>
      </c>
      <c r="V35" s="31">
        <v>0</v>
      </c>
      <c r="W35" s="36">
        <v>0</v>
      </c>
      <c r="X35" s="31">
        <v>0</v>
      </c>
      <c r="Y35" s="9"/>
    </row>
    <row r="36" spans="1:25" ht="28.5" customHeight="1">
      <c r="A36" s="41" t="s">
        <v>24</v>
      </c>
      <c r="B36" s="41" t="s">
        <v>25</v>
      </c>
      <c r="C36" s="64" t="s">
        <v>232</v>
      </c>
      <c r="D36" s="31">
        <f>SUM(E36:F36)</f>
        <v>51</v>
      </c>
      <c r="E36" s="31">
        <f t="shared" si="9"/>
        <v>15</v>
      </c>
      <c r="F36" s="31">
        <f t="shared" si="9"/>
        <v>36</v>
      </c>
      <c r="G36" s="31">
        <v>0</v>
      </c>
      <c r="H36" s="31">
        <v>0</v>
      </c>
      <c r="I36" s="36">
        <v>0</v>
      </c>
      <c r="J36" s="31">
        <v>0</v>
      </c>
      <c r="K36" s="36">
        <v>0</v>
      </c>
      <c r="L36" s="31">
        <v>0</v>
      </c>
      <c r="M36" s="36">
        <v>15</v>
      </c>
      <c r="N36" s="31">
        <v>36</v>
      </c>
      <c r="O36" s="36">
        <v>0</v>
      </c>
      <c r="P36" s="31">
        <v>0</v>
      </c>
      <c r="Q36" s="36">
        <v>0</v>
      </c>
      <c r="R36" s="31">
        <v>0</v>
      </c>
      <c r="S36" s="36">
        <v>0</v>
      </c>
      <c r="T36" s="31">
        <v>0</v>
      </c>
      <c r="U36" s="36">
        <v>0</v>
      </c>
      <c r="V36" s="31">
        <v>0</v>
      </c>
      <c r="W36" s="36">
        <v>0</v>
      </c>
      <c r="X36" s="31">
        <v>0</v>
      </c>
      <c r="Y36" s="9"/>
    </row>
    <row r="37" spans="1:25" ht="24" customHeight="1">
      <c r="A37" s="46" t="s">
        <v>26</v>
      </c>
      <c r="B37" s="46" t="s">
        <v>64</v>
      </c>
      <c r="C37" s="32" t="s">
        <v>230</v>
      </c>
      <c r="D37" s="32">
        <f>SUM(E37:F37)</f>
        <v>247</v>
      </c>
      <c r="E37" s="32">
        <f t="shared" si="9"/>
        <v>82</v>
      </c>
      <c r="F37" s="32">
        <f t="shared" si="9"/>
        <v>165</v>
      </c>
      <c r="G37" s="32">
        <v>55</v>
      </c>
      <c r="H37" s="32">
        <v>0</v>
      </c>
      <c r="I37" s="47">
        <v>0</v>
      </c>
      <c r="J37" s="32">
        <v>0</v>
      </c>
      <c r="K37" s="47">
        <v>0</v>
      </c>
      <c r="L37" s="32">
        <v>0</v>
      </c>
      <c r="M37" s="47">
        <v>82</v>
      </c>
      <c r="N37" s="32">
        <v>165</v>
      </c>
      <c r="O37" s="47">
        <v>0</v>
      </c>
      <c r="P37" s="32">
        <v>0</v>
      </c>
      <c r="Q37" s="47">
        <v>0</v>
      </c>
      <c r="R37" s="32">
        <v>0</v>
      </c>
      <c r="S37" s="47">
        <v>0</v>
      </c>
      <c r="T37" s="32">
        <v>0</v>
      </c>
      <c r="U37" s="47">
        <v>0</v>
      </c>
      <c r="V37" s="32">
        <v>0</v>
      </c>
      <c r="W37" s="47">
        <v>0</v>
      </c>
      <c r="X37" s="32">
        <v>0</v>
      </c>
      <c r="Y37" s="9"/>
    </row>
    <row r="38" spans="1:25" ht="24">
      <c r="A38" s="45" t="s">
        <v>27</v>
      </c>
      <c r="B38" s="45" t="s">
        <v>196</v>
      </c>
      <c r="C38" s="65" t="s">
        <v>246</v>
      </c>
      <c r="D38" s="39">
        <f>D39+D56</f>
        <v>4303</v>
      </c>
      <c r="E38" s="39">
        <f>E39+E56</f>
        <v>1113</v>
      </c>
      <c r="F38" s="39">
        <f>F39+F56</f>
        <v>3190</v>
      </c>
      <c r="G38" s="39">
        <f>G39+G56</f>
        <v>1001</v>
      </c>
      <c r="H38" s="39">
        <f>H56</f>
        <v>0</v>
      </c>
      <c r="I38" s="40">
        <v>0</v>
      </c>
      <c r="J38" s="39">
        <v>0</v>
      </c>
      <c r="K38" s="40">
        <v>0</v>
      </c>
      <c r="L38" s="39">
        <v>0</v>
      </c>
      <c r="M38" s="40">
        <f>M39+M56</f>
        <v>73</v>
      </c>
      <c r="N38" s="39">
        <f>N39+N56</f>
        <v>142</v>
      </c>
      <c r="O38" s="40">
        <f>SUM(O39+O56)</f>
        <v>303</v>
      </c>
      <c r="P38" s="39">
        <f t="shared" ref="P38:X38" si="10">P39+P56</f>
        <v>648</v>
      </c>
      <c r="Q38" s="40">
        <f t="shared" si="10"/>
        <v>145</v>
      </c>
      <c r="R38" s="39">
        <f t="shared" si="10"/>
        <v>530</v>
      </c>
      <c r="S38" s="40">
        <f t="shared" si="10"/>
        <v>288</v>
      </c>
      <c r="T38" s="39">
        <f t="shared" si="10"/>
        <v>828</v>
      </c>
      <c r="U38" s="40">
        <f t="shared" si="10"/>
        <v>272</v>
      </c>
      <c r="V38" s="39">
        <f t="shared" si="10"/>
        <v>578</v>
      </c>
      <c r="W38" s="40">
        <f t="shared" si="10"/>
        <v>32</v>
      </c>
      <c r="X38" s="39">
        <f t="shared" si="10"/>
        <v>464</v>
      </c>
      <c r="Y38" s="9"/>
    </row>
    <row r="39" spans="1:25" ht="24">
      <c r="A39" s="45" t="s">
        <v>28</v>
      </c>
      <c r="B39" s="45" t="s">
        <v>29</v>
      </c>
      <c r="C39" s="66" t="s">
        <v>224</v>
      </c>
      <c r="D39" s="49">
        <f>SUM(D40:D55)</f>
        <v>2030</v>
      </c>
      <c r="E39" s="49">
        <f>SUM(E40:E55)</f>
        <v>651</v>
      </c>
      <c r="F39" s="49">
        <f>SUM(F40:F55)</f>
        <v>1379</v>
      </c>
      <c r="G39" s="49">
        <f>SUM(G40:G55)</f>
        <v>526</v>
      </c>
      <c r="H39" s="49">
        <f>SUM(H40:H55)</f>
        <v>68</v>
      </c>
      <c r="I39" s="48">
        <v>0</v>
      </c>
      <c r="J39" s="49">
        <v>0</v>
      </c>
      <c r="K39" s="48">
        <v>0</v>
      </c>
      <c r="L39" s="49">
        <v>0</v>
      </c>
      <c r="M39" s="48">
        <f t="shared" ref="M39:X39" si="11">SUM(M40:M55)</f>
        <v>47</v>
      </c>
      <c r="N39" s="49">
        <f t="shared" si="11"/>
        <v>86</v>
      </c>
      <c r="O39" s="48">
        <f t="shared" si="11"/>
        <v>144</v>
      </c>
      <c r="P39" s="49">
        <f t="shared" si="11"/>
        <v>315</v>
      </c>
      <c r="Q39" s="48">
        <f t="shared" si="11"/>
        <v>135</v>
      </c>
      <c r="R39" s="49">
        <f t="shared" si="11"/>
        <v>283</v>
      </c>
      <c r="S39" s="48">
        <f t="shared" si="11"/>
        <v>260</v>
      </c>
      <c r="T39" s="49">
        <f t="shared" si="11"/>
        <v>558</v>
      </c>
      <c r="U39" s="48">
        <f t="shared" si="11"/>
        <v>65</v>
      </c>
      <c r="V39" s="49">
        <f t="shared" si="11"/>
        <v>137</v>
      </c>
      <c r="W39" s="48">
        <f t="shared" si="11"/>
        <v>0</v>
      </c>
      <c r="X39" s="49">
        <f t="shared" si="11"/>
        <v>0</v>
      </c>
      <c r="Y39" s="9"/>
    </row>
    <row r="40" spans="1:25">
      <c r="A40" s="41" t="s">
        <v>30</v>
      </c>
      <c r="B40" s="41" t="s">
        <v>65</v>
      </c>
      <c r="C40" s="34" t="s">
        <v>233</v>
      </c>
      <c r="D40" s="35">
        <v>167</v>
      </c>
      <c r="E40" s="35">
        <v>52</v>
      </c>
      <c r="F40" s="31">
        <v>115</v>
      </c>
      <c r="G40" s="35">
        <v>80</v>
      </c>
      <c r="H40" s="35">
        <v>0</v>
      </c>
      <c r="I40" s="36">
        <v>0</v>
      </c>
      <c r="J40" s="31">
        <v>0</v>
      </c>
      <c r="K40" s="36">
        <v>0</v>
      </c>
      <c r="L40" s="31">
        <v>0</v>
      </c>
      <c r="M40" s="36">
        <v>0</v>
      </c>
      <c r="N40" s="31">
        <v>0</v>
      </c>
      <c r="O40" s="36">
        <v>0</v>
      </c>
      <c r="P40" s="31">
        <v>0</v>
      </c>
      <c r="Q40" s="36">
        <v>11</v>
      </c>
      <c r="R40" s="31">
        <v>30</v>
      </c>
      <c r="S40" s="36">
        <v>24</v>
      </c>
      <c r="T40" s="31">
        <v>40</v>
      </c>
      <c r="U40" s="36">
        <v>17</v>
      </c>
      <c r="V40" s="35">
        <v>45</v>
      </c>
      <c r="W40" s="36">
        <v>0</v>
      </c>
      <c r="X40" s="35">
        <v>0</v>
      </c>
    </row>
    <row r="41" spans="1:25" ht="24">
      <c r="A41" s="41" t="s">
        <v>31</v>
      </c>
      <c r="B41" s="41" t="s">
        <v>66</v>
      </c>
      <c r="C41" s="34" t="s">
        <v>232</v>
      </c>
      <c r="D41" s="35">
        <v>62</v>
      </c>
      <c r="E41" s="35">
        <v>22</v>
      </c>
      <c r="F41" s="31">
        <v>40</v>
      </c>
      <c r="G41" s="35">
        <v>16</v>
      </c>
      <c r="H41" s="35">
        <v>0</v>
      </c>
      <c r="I41" s="36">
        <v>0</v>
      </c>
      <c r="J41" s="31">
        <v>0</v>
      </c>
      <c r="K41" s="36">
        <v>0</v>
      </c>
      <c r="L41" s="31">
        <v>0</v>
      </c>
      <c r="M41" s="36">
        <v>22</v>
      </c>
      <c r="N41" s="31">
        <v>40</v>
      </c>
      <c r="O41" s="36">
        <v>0</v>
      </c>
      <c r="P41" s="31">
        <v>0</v>
      </c>
      <c r="Q41" s="36">
        <v>0</v>
      </c>
      <c r="R41" s="31">
        <v>0</v>
      </c>
      <c r="S41" s="36">
        <v>0</v>
      </c>
      <c r="T41" s="31">
        <v>0</v>
      </c>
      <c r="U41" s="36">
        <v>0</v>
      </c>
      <c r="V41" s="35">
        <v>0</v>
      </c>
      <c r="W41" s="36">
        <v>0</v>
      </c>
      <c r="X41" s="35">
        <v>0</v>
      </c>
    </row>
    <row r="42" spans="1:25">
      <c r="A42" s="41" t="s">
        <v>125</v>
      </c>
      <c r="B42" s="41" t="s">
        <v>67</v>
      </c>
      <c r="C42" s="34" t="s">
        <v>234</v>
      </c>
      <c r="D42" s="35">
        <v>234</v>
      </c>
      <c r="E42" s="35">
        <v>73</v>
      </c>
      <c r="F42" s="31">
        <v>161</v>
      </c>
      <c r="G42" s="35">
        <v>60</v>
      </c>
      <c r="H42" s="35">
        <v>0</v>
      </c>
      <c r="I42" s="36">
        <v>0</v>
      </c>
      <c r="J42" s="31">
        <v>0</v>
      </c>
      <c r="K42" s="36">
        <v>0</v>
      </c>
      <c r="L42" s="31">
        <v>0</v>
      </c>
      <c r="M42" s="36">
        <v>0</v>
      </c>
      <c r="N42" s="31">
        <v>0</v>
      </c>
      <c r="O42" s="36">
        <v>73</v>
      </c>
      <c r="P42" s="31">
        <v>161</v>
      </c>
      <c r="Q42" s="36">
        <v>0</v>
      </c>
      <c r="R42" s="31">
        <v>0</v>
      </c>
      <c r="S42" s="36">
        <v>0</v>
      </c>
      <c r="T42" s="31">
        <v>0</v>
      </c>
      <c r="U42" s="36">
        <v>0</v>
      </c>
      <c r="V42" s="35">
        <v>0</v>
      </c>
      <c r="W42" s="36">
        <v>0</v>
      </c>
      <c r="X42" s="35">
        <v>0</v>
      </c>
    </row>
    <row r="43" spans="1:25">
      <c r="A43" s="41" t="s">
        <v>32</v>
      </c>
      <c r="B43" s="41" t="s">
        <v>68</v>
      </c>
      <c r="C43" s="34" t="s">
        <v>235</v>
      </c>
      <c r="D43" s="35">
        <v>230</v>
      </c>
      <c r="E43" s="35">
        <v>75</v>
      </c>
      <c r="F43" s="31">
        <v>155</v>
      </c>
      <c r="G43" s="35">
        <v>80</v>
      </c>
      <c r="H43" s="35">
        <v>0</v>
      </c>
      <c r="I43" s="36">
        <v>0</v>
      </c>
      <c r="J43" s="31">
        <v>0</v>
      </c>
      <c r="K43" s="36">
        <v>0</v>
      </c>
      <c r="L43" s="31">
        <v>0</v>
      </c>
      <c r="M43" s="36">
        <v>0</v>
      </c>
      <c r="N43" s="31">
        <v>0</v>
      </c>
      <c r="O43" s="36">
        <v>0</v>
      </c>
      <c r="P43" s="31">
        <v>0</v>
      </c>
      <c r="Q43" s="36">
        <v>30</v>
      </c>
      <c r="R43" s="31">
        <v>60</v>
      </c>
      <c r="S43" s="36">
        <v>45</v>
      </c>
      <c r="T43" s="31">
        <v>95</v>
      </c>
      <c r="U43" s="36">
        <v>0</v>
      </c>
      <c r="V43" s="35">
        <v>0</v>
      </c>
      <c r="W43" s="36">
        <v>0</v>
      </c>
      <c r="X43" s="35">
        <v>0</v>
      </c>
    </row>
    <row r="44" spans="1:25" ht="24">
      <c r="A44" s="41" t="s">
        <v>34</v>
      </c>
      <c r="B44" s="41" t="s">
        <v>69</v>
      </c>
      <c r="C44" s="34" t="s">
        <v>236</v>
      </c>
      <c r="D44" s="35">
        <v>142</v>
      </c>
      <c r="E44" s="35">
        <v>46</v>
      </c>
      <c r="F44" s="31">
        <v>96</v>
      </c>
      <c r="G44" s="35">
        <v>40</v>
      </c>
      <c r="H44" s="35">
        <v>0</v>
      </c>
      <c r="I44" s="36">
        <v>0</v>
      </c>
      <c r="J44" s="31">
        <v>0</v>
      </c>
      <c r="K44" s="36">
        <v>0</v>
      </c>
      <c r="L44" s="31">
        <v>0</v>
      </c>
      <c r="M44" s="36">
        <v>0</v>
      </c>
      <c r="N44" s="31">
        <v>0</v>
      </c>
      <c r="O44" s="36">
        <v>0</v>
      </c>
      <c r="P44" s="31">
        <v>0</v>
      </c>
      <c r="Q44" s="36">
        <v>0</v>
      </c>
      <c r="R44" s="31">
        <v>0</v>
      </c>
      <c r="S44" s="36">
        <v>46</v>
      </c>
      <c r="T44" s="31">
        <v>96</v>
      </c>
      <c r="U44" s="36">
        <v>0</v>
      </c>
      <c r="V44" s="35">
        <v>0</v>
      </c>
      <c r="W44" s="36">
        <v>0</v>
      </c>
      <c r="X44" s="35">
        <v>0</v>
      </c>
    </row>
    <row r="45" spans="1:25" ht="24.75" customHeight="1">
      <c r="A45" s="41" t="s">
        <v>35</v>
      </c>
      <c r="B45" s="41" t="s">
        <v>70</v>
      </c>
      <c r="C45" s="34" t="s">
        <v>230</v>
      </c>
      <c r="D45" s="35">
        <v>71</v>
      </c>
      <c r="E45" s="35">
        <v>25</v>
      </c>
      <c r="F45" s="31">
        <v>46</v>
      </c>
      <c r="G45" s="67">
        <v>20</v>
      </c>
      <c r="H45" s="67">
        <v>0</v>
      </c>
      <c r="I45" s="36">
        <v>0</v>
      </c>
      <c r="J45" s="31">
        <v>0</v>
      </c>
      <c r="K45" s="36">
        <v>0</v>
      </c>
      <c r="L45" s="31">
        <v>0</v>
      </c>
      <c r="M45" s="36">
        <v>25</v>
      </c>
      <c r="N45" s="31">
        <v>46</v>
      </c>
      <c r="O45" s="36">
        <v>0</v>
      </c>
      <c r="P45" s="31">
        <v>0</v>
      </c>
      <c r="Q45" s="36">
        <v>0</v>
      </c>
      <c r="R45" s="31">
        <v>0</v>
      </c>
      <c r="S45" s="36">
        <v>0</v>
      </c>
      <c r="T45" s="31">
        <v>0</v>
      </c>
      <c r="U45" s="36">
        <v>0</v>
      </c>
      <c r="V45" s="35">
        <v>0</v>
      </c>
      <c r="W45" s="36">
        <v>0</v>
      </c>
      <c r="X45" s="35">
        <v>0</v>
      </c>
    </row>
    <row r="46" spans="1:25" ht="12" customHeight="1">
      <c r="A46" s="41" t="s">
        <v>36</v>
      </c>
      <c r="B46" s="41" t="s">
        <v>71</v>
      </c>
      <c r="C46" s="34" t="s">
        <v>236</v>
      </c>
      <c r="D46" s="35">
        <v>266</v>
      </c>
      <c r="E46" s="35">
        <v>82</v>
      </c>
      <c r="F46" s="31">
        <v>184</v>
      </c>
      <c r="G46" s="31">
        <v>50</v>
      </c>
      <c r="H46" s="31">
        <v>48</v>
      </c>
      <c r="I46" s="36">
        <v>0</v>
      </c>
      <c r="J46" s="31">
        <v>0</v>
      </c>
      <c r="K46" s="36">
        <v>0</v>
      </c>
      <c r="L46" s="31">
        <v>0</v>
      </c>
      <c r="M46" s="36">
        <v>0</v>
      </c>
      <c r="N46" s="31">
        <v>0</v>
      </c>
      <c r="O46" s="36">
        <v>0</v>
      </c>
      <c r="P46" s="31">
        <v>0</v>
      </c>
      <c r="Q46" s="36">
        <v>15</v>
      </c>
      <c r="R46" s="31">
        <v>35</v>
      </c>
      <c r="S46" s="36">
        <v>67</v>
      </c>
      <c r="T46" s="31">
        <v>149</v>
      </c>
      <c r="U46" s="36">
        <v>0</v>
      </c>
      <c r="V46" s="35">
        <v>0</v>
      </c>
      <c r="W46" s="36">
        <v>0</v>
      </c>
      <c r="X46" s="35">
        <v>0</v>
      </c>
    </row>
    <row r="47" spans="1:25" ht="48">
      <c r="A47" s="41" t="s">
        <v>37</v>
      </c>
      <c r="B47" s="41" t="s">
        <v>33</v>
      </c>
      <c r="C47" s="34" t="s">
        <v>229</v>
      </c>
      <c r="D47" s="35">
        <v>52</v>
      </c>
      <c r="E47" s="35">
        <v>16</v>
      </c>
      <c r="F47" s="31">
        <v>36</v>
      </c>
      <c r="G47" s="35">
        <v>20</v>
      </c>
      <c r="H47" s="35">
        <v>0</v>
      </c>
      <c r="I47" s="36">
        <v>0</v>
      </c>
      <c r="J47" s="31">
        <v>0</v>
      </c>
      <c r="K47" s="36">
        <v>0</v>
      </c>
      <c r="L47" s="31">
        <v>0</v>
      </c>
      <c r="M47" s="36">
        <v>0</v>
      </c>
      <c r="N47" s="31">
        <v>0</v>
      </c>
      <c r="O47" s="36">
        <v>16</v>
      </c>
      <c r="P47" s="31">
        <v>36</v>
      </c>
      <c r="Q47" s="36">
        <v>0</v>
      </c>
      <c r="R47" s="31">
        <v>0</v>
      </c>
      <c r="S47" s="36">
        <v>0</v>
      </c>
      <c r="T47" s="31">
        <v>0</v>
      </c>
      <c r="U47" s="36">
        <v>0</v>
      </c>
      <c r="V47" s="31">
        <v>0</v>
      </c>
      <c r="W47" s="36">
        <v>0</v>
      </c>
      <c r="X47" s="35">
        <v>0</v>
      </c>
    </row>
    <row r="48" spans="1:25" ht="36" customHeight="1">
      <c r="A48" s="46" t="s">
        <v>38</v>
      </c>
      <c r="B48" s="46" t="s">
        <v>72</v>
      </c>
      <c r="C48" s="68" t="s">
        <v>235</v>
      </c>
      <c r="D48" s="68">
        <v>52</v>
      </c>
      <c r="E48" s="68">
        <v>16</v>
      </c>
      <c r="F48" s="32">
        <v>36</v>
      </c>
      <c r="G48" s="68">
        <v>8</v>
      </c>
      <c r="H48" s="68">
        <v>0</v>
      </c>
      <c r="I48" s="47">
        <v>0</v>
      </c>
      <c r="J48" s="32">
        <v>0</v>
      </c>
      <c r="K48" s="47">
        <v>0</v>
      </c>
      <c r="L48" s="32">
        <v>0</v>
      </c>
      <c r="M48" s="47">
        <v>0</v>
      </c>
      <c r="N48" s="32">
        <v>0</v>
      </c>
      <c r="O48" s="47">
        <v>0</v>
      </c>
      <c r="P48" s="32">
        <v>0</v>
      </c>
      <c r="Q48" s="47">
        <v>0</v>
      </c>
      <c r="R48" s="32">
        <v>0</v>
      </c>
      <c r="S48" s="47">
        <v>16</v>
      </c>
      <c r="T48" s="32">
        <v>36</v>
      </c>
      <c r="U48" s="47">
        <v>0</v>
      </c>
      <c r="V48" s="32">
        <v>0</v>
      </c>
      <c r="W48" s="47">
        <v>0</v>
      </c>
      <c r="X48" s="68">
        <v>0</v>
      </c>
    </row>
    <row r="49" spans="1:24" ht="12.75" customHeight="1">
      <c r="A49" s="41" t="s">
        <v>75</v>
      </c>
      <c r="B49" s="41" t="s">
        <v>73</v>
      </c>
      <c r="C49" s="34" t="s">
        <v>233</v>
      </c>
      <c r="D49" s="35">
        <v>86</v>
      </c>
      <c r="E49" s="35">
        <v>30</v>
      </c>
      <c r="F49" s="31">
        <v>56</v>
      </c>
      <c r="G49" s="35">
        <v>10</v>
      </c>
      <c r="H49" s="35">
        <v>20</v>
      </c>
      <c r="I49" s="36">
        <v>0</v>
      </c>
      <c r="J49" s="31">
        <v>0</v>
      </c>
      <c r="K49" s="36">
        <v>0</v>
      </c>
      <c r="L49" s="31">
        <v>0</v>
      </c>
      <c r="M49" s="36">
        <v>0</v>
      </c>
      <c r="N49" s="31">
        <v>0</v>
      </c>
      <c r="O49" s="36">
        <v>0</v>
      </c>
      <c r="P49" s="31">
        <v>0</v>
      </c>
      <c r="Q49" s="36">
        <v>0</v>
      </c>
      <c r="R49" s="31">
        <v>0</v>
      </c>
      <c r="S49" s="36">
        <v>0</v>
      </c>
      <c r="T49" s="31">
        <v>0</v>
      </c>
      <c r="U49" s="36">
        <v>30</v>
      </c>
      <c r="V49" s="35">
        <v>56</v>
      </c>
      <c r="W49" s="36">
        <v>0</v>
      </c>
      <c r="X49" s="35">
        <v>0</v>
      </c>
    </row>
    <row r="50" spans="1:24" ht="13.5" customHeight="1">
      <c r="A50" s="46" t="s">
        <v>76</v>
      </c>
      <c r="B50" s="46" t="s">
        <v>177</v>
      </c>
      <c r="C50" s="68" t="s">
        <v>235</v>
      </c>
      <c r="D50" s="68">
        <v>52</v>
      </c>
      <c r="E50" s="68">
        <v>16</v>
      </c>
      <c r="F50" s="32">
        <v>36</v>
      </c>
      <c r="G50" s="68">
        <v>10</v>
      </c>
      <c r="H50" s="68">
        <v>0</v>
      </c>
      <c r="I50" s="47">
        <v>0</v>
      </c>
      <c r="J50" s="32">
        <v>0</v>
      </c>
      <c r="K50" s="47">
        <v>0</v>
      </c>
      <c r="L50" s="32">
        <v>0</v>
      </c>
      <c r="M50" s="47">
        <v>0</v>
      </c>
      <c r="N50" s="32">
        <v>0</v>
      </c>
      <c r="O50" s="47">
        <v>0</v>
      </c>
      <c r="P50" s="32">
        <v>0</v>
      </c>
      <c r="Q50" s="47">
        <v>0</v>
      </c>
      <c r="R50" s="32">
        <v>0</v>
      </c>
      <c r="S50" s="47">
        <v>16</v>
      </c>
      <c r="T50" s="32">
        <v>36</v>
      </c>
      <c r="U50" s="47">
        <v>0</v>
      </c>
      <c r="V50" s="68">
        <v>0</v>
      </c>
      <c r="W50" s="47">
        <v>0</v>
      </c>
      <c r="X50" s="68">
        <v>0</v>
      </c>
    </row>
    <row r="51" spans="1:24" ht="24">
      <c r="A51" s="41" t="s">
        <v>77</v>
      </c>
      <c r="B51" s="41" t="s">
        <v>74</v>
      </c>
      <c r="C51" s="34" t="s">
        <v>235</v>
      </c>
      <c r="D51" s="35">
        <v>152</v>
      </c>
      <c r="E51" s="35">
        <v>46</v>
      </c>
      <c r="F51" s="31">
        <v>106</v>
      </c>
      <c r="G51" s="35">
        <v>72</v>
      </c>
      <c r="H51" s="35">
        <v>0</v>
      </c>
      <c r="I51" s="36">
        <v>0</v>
      </c>
      <c r="J51" s="31">
        <v>0</v>
      </c>
      <c r="K51" s="36">
        <v>0</v>
      </c>
      <c r="L51" s="31">
        <v>0</v>
      </c>
      <c r="M51" s="36">
        <v>0</v>
      </c>
      <c r="N51" s="31">
        <v>0</v>
      </c>
      <c r="O51" s="36">
        <v>0</v>
      </c>
      <c r="P51" s="31">
        <v>0</v>
      </c>
      <c r="Q51" s="36">
        <v>0</v>
      </c>
      <c r="R51" s="31">
        <v>0</v>
      </c>
      <c r="S51" s="36">
        <v>46</v>
      </c>
      <c r="T51" s="31">
        <v>106</v>
      </c>
      <c r="U51" s="36">
        <v>0</v>
      </c>
      <c r="V51" s="35">
        <v>0</v>
      </c>
      <c r="W51" s="36">
        <v>0</v>
      </c>
      <c r="X51" s="35">
        <v>0</v>
      </c>
    </row>
    <row r="52" spans="1:24" ht="26.25" customHeight="1">
      <c r="A52" s="42" t="s">
        <v>192</v>
      </c>
      <c r="B52" s="42" t="s">
        <v>183</v>
      </c>
      <c r="C52" s="69" t="s">
        <v>237</v>
      </c>
      <c r="D52" s="61">
        <v>111</v>
      </c>
      <c r="E52" s="61">
        <v>35</v>
      </c>
      <c r="F52" s="44">
        <v>76</v>
      </c>
      <c r="G52" s="61">
        <v>10</v>
      </c>
      <c r="H52" s="61">
        <v>0</v>
      </c>
      <c r="I52" s="43">
        <v>0</v>
      </c>
      <c r="J52" s="44">
        <v>0</v>
      </c>
      <c r="K52" s="43">
        <v>0</v>
      </c>
      <c r="L52" s="44">
        <v>0</v>
      </c>
      <c r="M52" s="43">
        <v>0</v>
      </c>
      <c r="N52" s="44">
        <v>0</v>
      </c>
      <c r="O52" s="43">
        <v>0</v>
      </c>
      <c r="P52" s="44">
        <v>0</v>
      </c>
      <c r="Q52" s="43">
        <v>35</v>
      </c>
      <c r="R52" s="44">
        <v>76</v>
      </c>
      <c r="S52" s="43">
        <v>0</v>
      </c>
      <c r="T52" s="44">
        <v>0</v>
      </c>
      <c r="U52" s="43">
        <v>0</v>
      </c>
      <c r="V52" s="61">
        <v>0</v>
      </c>
      <c r="W52" s="43">
        <v>0</v>
      </c>
      <c r="X52" s="61">
        <v>0</v>
      </c>
    </row>
    <row r="53" spans="1:24">
      <c r="A53" s="50" t="s">
        <v>141</v>
      </c>
      <c r="B53" s="50" t="s">
        <v>142</v>
      </c>
      <c r="C53" s="61" t="s">
        <v>229</v>
      </c>
      <c r="D53" s="61">
        <v>66</v>
      </c>
      <c r="E53" s="61">
        <v>20</v>
      </c>
      <c r="F53" s="44">
        <v>46</v>
      </c>
      <c r="G53" s="61">
        <v>18</v>
      </c>
      <c r="H53" s="61">
        <v>0</v>
      </c>
      <c r="I53" s="43">
        <v>0</v>
      </c>
      <c r="J53" s="44">
        <v>0</v>
      </c>
      <c r="K53" s="43">
        <v>0</v>
      </c>
      <c r="L53" s="44">
        <v>0</v>
      </c>
      <c r="M53" s="43">
        <v>0</v>
      </c>
      <c r="N53" s="44">
        <v>0</v>
      </c>
      <c r="O53" s="43">
        <v>20</v>
      </c>
      <c r="P53" s="44">
        <v>46</v>
      </c>
      <c r="Q53" s="43">
        <v>0</v>
      </c>
      <c r="R53" s="44">
        <v>0</v>
      </c>
      <c r="S53" s="43">
        <v>0</v>
      </c>
      <c r="T53" s="44">
        <v>0</v>
      </c>
      <c r="U53" s="43">
        <v>0</v>
      </c>
      <c r="V53" s="61">
        <v>0</v>
      </c>
      <c r="W53" s="43">
        <v>0</v>
      </c>
      <c r="X53" s="61">
        <v>0</v>
      </c>
    </row>
    <row r="54" spans="1:24" s="19" customFormat="1" ht="48.75">
      <c r="A54" s="44" t="s">
        <v>143</v>
      </c>
      <c r="B54" s="80" t="s">
        <v>190</v>
      </c>
      <c r="C54" s="69" t="s">
        <v>231</v>
      </c>
      <c r="D54" s="61">
        <v>233</v>
      </c>
      <c r="E54" s="61">
        <v>79</v>
      </c>
      <c r="F54" s="44">
        <v>154</v>
      </c>
      <c r="G54" s="61">
        <v>20</v>
      </c>
      <c r="H54" s="61">
        <v>0</v>
      </c>
      <c r="I54" s="43">
        <v>0</v>
      </c>
      <c r="J54" s="44">
        <v>0</v>
      </c>
      <c r="K54" s="43">
        <v>0</v>
      </c>
      <c r="L54" s="44">
        <v>0</v>
      </c>
      <c r="M54" s="43">
        <v>0</v>
      </c>
      <c r="N54" s="44">
        <v>0</v>
      </c>
      <c r="O54" s="43">
        <v>35</v>
      </c>
      <c r="P54" s="44">
        <v>72</v>
      </c>
      <c r="Q54" s="43">
        <v>44</v>
      </c>
      <c r="R54" s="44">
        <v>82</v>
      </c>
      <c r="S54" s="43">
        <v>0</v>
      </c>
      <c r="T54" s="44">
        <v>0</v>
      </c>
      <c r="U54" s="43">
        <v>0</v>
      </c>
      <c r="V54" s="61">
        <v>0</v>
      </c>
      <c r="W54" s="43">
        <v>0</v>
      </c>
      <c r="X54" s="61">
        <v>0</v>
      </c>
    </row>
    <row r="55" spans="1:24" s="19" customFormat="1" ht="24.75">
      <c r="A55" s="44" t="s">
        <v>214</v>
      </c>
      <c r="B55" s="80" t="s">
        <v>215</v>
      </c>
      <c r="C55" s="69" t="s">
        <v>233</v>
      </c>
      <c r="D55" s="61">
        <f>SUM(E55:F55)</f>
        <v>54</v>
      </c>
      <c r="E55" s="61">
        <f>I55+K55+M55+O55+Q55+S55+U55+W55</f>
        <v>18</v>
      </c>
      <c r="F55" s="44">
        <f>J55+L55+N55+P55+R55+T55+V55+X55</f>
        <v>36</v>
      </c>
      <c r="G55" s="61">
        <v>12</v>
      </c>
      <c r="H55" s="61">
        <v>0</v>
      </c>
      <c r="I55" s="43">
        <v>0</v>
      </c>
      <c r="J55" s="44">
        <v>0</v>
      </c>
      <c r="K55" s="43">
        <v>0</v>
      </c>
      <c r="L55" s="44">
        <v>0</v>
      </c>
      <c r="M55" s="43">
        <v>0</v>
      </c>
      <c r="N55" s="44">
        <v>0</v>
      </c>
      <c r="O55" s="43">
        <v>0</v>
      </c>
      <c r="P55" s="44">
        <v>0</v>
      </c>
      <c r="Q55" s="43">
        <v>0</v>
      </c>
      <c r="R55" s="44">
        <v>0</v>
      </c>
      <c r="S55" s="43">
        <v>0</v>
      </c>
      <c r="T55" s="44">
        <v>0</v>
      </c>
      <c r="U55" s="43">
        <v>18</v>
      </c>
      <c r="V55" s="61">
        <v>36</v>
      </c>
      <c r="W55" s="43">
        <v>0</v>
      </c>
      <c r="X55" s="61">
        <v>0</v>
      </c>
    </row>
    <row r="56" spans="1:24" ht="27.75" customHeight="1">
      <c r="A56" s="45" t="s">
        <v>39</v>
      </c>
      <c r="B56" s="45" t="s">
        <v>40</v>
      </c>
      <c r="C56" s="70" t="s">
        <v>245</v>
      </c>
      <c r="D56" s="39">
        <f>D57+D61+D65+D69+D73</f>
        <v>2273</v>
      </c>
      <c r="E56" s="39">
        <f>E57+E61+E65+E69+E73</f>
        <v>462</v>
      </c>
      <c r="F56" s="39">
        <f>F57+F61+F65+F69+F73</f>
        <v>1811</v>
      </c>
      <c r="G56" s="39">
        <f>G57+G61+G65+G69+G73</f>
        <v>475</v>
      </c>
      <c r="H56" s="39">
        <v>0</v>
      </c>
      <c r="I56" s="40">
        <v>0</v>
      </c>
      <c r="J56" s="39">
        <v>0</v>
      </c>
      <c r="K56" s="40">
        <v>0</v>
      </c>
      <c r="L56" s="39">
        <v>0</v>
      </c>
      <c r="M56" s="40">
        <f t="shared" ref="M56:V56" si="12">M57+M61+M65+M69+M73</f>
        <v>26</v>
      </c>
      <c r="N56" s="39">
        <f t="shared" si="12"/>
        <v>56</v>
      </c>
      <c r="O56" s="40">
        <f t="shared" si="12"/>
        <v>159</v>
      </c>
      <c r="P56" s="39">
        <f t="shared" si="12"/>
        <v>333</v>
      </c>
      <c r="Q56" s="40">
        <f t="shared" si="12"/>
        <v>10</v>
      </c>
      <c r="R56" s="39">
        <f t="shared" si="12"/>
        <v>247</v>
      </c>
      <c r="S56" s="40">
        <f t="shared" si="12"/>
        <v>28</v>
      </c>
      <c r="T56" s="39">
        <f t="shared" si="12"/>
        <v>270</v>
      </c>
      <c r="U56" s="40">
        <f t="shared" si="12"/>
        <v>207</v>
      </c>
      <c r="V56" s="39">
        <f t="shared" si="12"/>
        <v>441</v>
      </c>
      <c r="W56" s="40">
        <f>W57+W61+W65+W69+W73+W77</f>
        <v>32</v>
      </c>
      <c r="X56" s="39">
        <f>X57+X61+X65+X69+X73</f>
        <v>464</v>
      </c>
    </row>
    <row r="57" spans="1:24" ht="48">
      <c r="A57" s="45" t="s">
        <v>41</v>
      </c>
      <c r="B57" s="45" t="s">
        <v>78</v>
      </c>
      <c r="C57" s="71" t="s">
        <v>174</v>
      </c>
      <c r="D57" s="56">
        <f>SUM(D58:D60)</f>
        <v>561</v>
      </c>
      <c r="E57" s="56">
        <f>SUM(E58:E60)</f>
        <v>115</v>
      </c>
      <c r="F57" s="39">
        <f>SUM(F58:F60)</f>
        <v>446</v>
      </c>
      <c r="G57" s="56">
        <v>100</v>
      </c>
      <c r="H57" s="56">
        <v>0</v>
      </c>
      <c r="I57" s="40">
        <f t="shared" ref="I57:X57" si="13">SUM(I58:I60)</f>
        <v>0</v>
      </c>
      <c r="J57" s="39">
        <f t="shared" si="13"/>
        <v>0</v>
      </c>
      <c r="K57" s="40">
        <f t="shared" si="13"/>
        <v>0</v>
      </c>
      <c r="L57" s="39">
        <f t="shared" si="13"/>
        <v>0</v>
      </c>
      <c r="M57" s="40">
        <f t="shared" si="13"/>
        <v>0</v>
      </c>
      <c r="N57" s="39">
        <f t="shared" si="13"/>
        <v>0</v>
      </c>
      <c r="O57" s="40">
        <f t="shared" si="13"/>
        <v>105</v>
      </c>
      <c r="P57" s="39">
        <f>SUM(P58:P60)</f>
        <v>199</v>
      </c>
      <c r="Q57" s="40">
        <f t="shared" si="13"/>
        <v>10</v>
      </c>
      <c r="R57" s="39">
        <f t="shared" si="13"/>
        <v>31</v>
      </c>
      <c r="S57" s="40">
        <f t="shared" si="13"/>
        <v>0</v>
      </c>
      <c r="T57" s="39">
        <f t="shared" si="13"/>
        <v>216</v>
      </c>
      <c r="U57" s="40">
        <f t="shared" si="13"/>
        <v>0</v>
      </c>
      <c r="V57" s="56">
        <f t="shared" si="13"/>
        <v>0</v>
      </c>
      <c r="W57" s="40">
        <f t="shared" si="13"/>
        <v>0</v>
      </c>
      <c r="X57" s="56">
        <f t="shared" si="13"/>
        <v>0</v>
      </c>
    </row>
    <row r="58" spans="1:24" ht="48" customHeight="1">
      <c r="A58" s="46" t="s">
        <v>42</v>
      </c>
      <c r="B58" s="33" t="s">
        <v>79</v>
      </c>
      <c r="C58" s="72" t="s">
        <v>237</v>
      </c>
      <c r="D58" s="68">
        <f>SUM(E58:F58)</f>
        <v>345</v>
      </c>
      <c r="E58" s="68">
        <f>I58+K58+M58+O58+Q58+S58+U58+W58</f>
        <v>115</v>
      </c>
      <c r="F58" s="33">
        <f>J58+L58+N58+P58+R58+T58+V58+X58</f>
        <v>230</v>
      </c>
      <c r="G58" s="73">
        <v>100</v>
      </c>
      <c r="H58" s="68">
        <v>0</v>
      </c>
      <c r="I58" s="47">
        <v>0</v>
      </c>
      <c r="J58" s="32">
        <v>0</v>
      </c>
      <c r="K58" s="47">
        <v>0</v>
      </c>
      <c r="L58" s="32">
        <v>0</v>
      </c>
      <c r="M58" s="47">
        <v>0</v>
      </c>
      <c r="N58" s="32">
        <v>0</v>
      </c>
      <c r="O58" s="47">
        <v>105</v>
      </c>
      <c r="P58" s="32">
        <v>199</v>
      </c>
      <c r="Q58" s="47">
        <v>10</v>
      </c>
      <c r="R58" s="32">
        <v>31</v>
      </c>
      <c r="S58" s="47">
        <v>0</v>
      </c>
      <c r="T58" s="32">
        <v>0</v>
      </c>
      <c r="U58" s="47">
        <v>0</v>
      </c>
      <c r="V58" s="68">
        <v>0</v>
      </c>
      <c r="W58" s="47">
        <v>0</v>
      </c>
      <c r="X58" s="68">
        <v>0</v>
      </c>
    </row>
    <row r="59" spans="1:24">
      <c r="A59" s="123" t="s">
        <v>208</v>
      </c>
      <c r="B59" s="41" t="s">
        <v>43</v>
      </c>
      <c r="C59" s="34" t="s">
        <v>235</v>
      </c>
      <c r="D59" s="35">
        <f>F59</f>
        <v>72</v>
      </c>
      <c r="E59" s="35">
        <v>0</v>
      </c>
      <c r="F59" s="31">
        <f>SUM(I59:X59)</f>
        <v>72</v>
      </c>
      <c r="G59" s="35">
        <v>0</v>
      </c>
      <c r="H59" s="35">
        <v>0</v>
      </c>
      <c r="I59" s="36">
        <v>0</v>
      </c>
      <c r="J59" s="31">
        <v>0</v>
      </c>
      <c r="K59" s="36">
        <v>0</v>
      </c>
      <c r="L59" s="31">
        <v>0</v>
      </c>
      <c r="M59" s="36">
        <v>0</v>
      </c>
      <c r="N59" s="31">
        <v>0</v>
      </c>
      <c r="O59" s="36">
        <v>0</v>
      </c>
      <c r="P59" s="31">
        <v>0</v>
      </c>
      <c r="Q59" s="36">
        <v>0</v>
      </c>
      <c r="R59" s="31">
        <v>0</v>
      </c>
      <c r="S59" s="36">
        <v>0</v>
      </c>
      <c r="T59" s="31">
        <v>72</v>
      </c>
      <c r="U59" s="36">
        <v>0</v>
      </c>
      <c r="V59" s="35">
        <v>0</v>
      </c>
      <c r="W59" s="36">
        <v>0</v>
      </c>
      <c r="X59" s="35">
        <v>0</v>
      </c>
    </row>
    <row r="60" spans="1:24" ht="43.5" customHeight="1">
      <c r="A60" s="124"/>
      <c r="B60" s="41" t="s">
        <v>44</v>
      </c>
      <c r="C60" s="34" t="s">
        <v>235</v>
      </c>
      <c r="D60" s="35">
        <f>F60</f>
        <v>144</v>
      </c>
      <c r="E60" s="35">
        <v>0</v>
      </c>
      <c r="F60" s="31">
        <f>SUM(I60:X60)</f>
        <v>144</v>
      </c>
      <c r="G60" s="35">
        <v>0</v>
      </c>
      <c r="H60" s="35">
        <v>0</v>
      </c>
      <c r="I60" s="36">
        <v>0</v>
      </c>
      <c r="J60" s="31">
        <v>0</v>
      </c>
      <c r="K60" s="36">
        <v>0</v>
      </c>
      <c r="L60" s="31">
        <v>0</v>
      </c>
      <c r="M60" s="36">
        <v>0</v>
      </c>
      <c r="N60" s="31">
        <v>0</v>
      </c>
      <c r="O60" s="36">
        <v>0</v>
      </c>
      <c r="P60" s="31">
        <v>0</v>
      </c>
      <c r="Q60" s="36">
        <v>0</v>
      </c>
      <c r="R60" s="31">
        <v>0</v>
      </c>
      <c r="S60" s="36">
        <v>0</v>
      </c>
      <c r="T60" s="31">
        <v>144</v>
      </c>
      <c r="U60" s="36">
        <v>0</v>
      </c>
      <c r="V60" s="35">
        <v>0</v>
      </c>
      <c r="W60" s="36">
        <v>0</v>
      </c>
      <c r="X60" s="35">
        <v>0</v>
      </c>
    </row>
    <row r="61" spans="1:24" ht="72">
      <c r="A61" s="45" t="s">
        <v>45</v>
      </c>
      <c r="B61" s="45" t="s">
        <v>80</v>
      </c>
      <c r="C61" s="70" t="s">
        <v>198</v>
      </c>
      <c r="D61" s="39">
        <f>SUM(D62:D64)</f>
        <v>578</v>
      </c>
      <c r="E61" s="39">
        <f>E62</f>
        <v>120</v>
      </c>
      <c r="F61" s="39">
        <f>SUM(F62:F64)</f>
        <v>458</v>
      </c>
      <c r="G61" s="39">
        <f>G62</f>
        <v>125</v>
      </c>
      <c r="H61" s="39">
        <v>0</v>
      </c>
      <c r="I61" s="40">
        <f t="shared" ref="I61:R61" si="14">SUM(I62:I64)</f>
        <v>0</v>
      </c>
      <c r="J61" s="39">
        <f t="shared" si="14"/>
        <v>0</v>
      </c>
      <c r="K61" s="40">
        <f t="shared" si="14"/>
        <v>0</v>
      </c>
      <c r="L61" s="39">
        <f t="shared" si="14"/>
        <v>0</v>
      </c>
      <c r="M61" s="40">
        <f t="shared" si="14"/>
        <v>0</v>
      </c>
      <c r="N61" s="39">
        <f t="shared" si="14"/>
        <v>0</v>
      </c>
      <c r="O61" s="40">
        <f t="shared" si="14"/>
        <v>0</v>
      </c>
      <c r="P61" s="39">
        <f>SUM(P62:P64)</f>
        <v>0</v>
      </c>
      <c r="Q61" s="40">
        <f t="shared" si="14"/>
        <v>0</v>
      </c>
      <c r="R61" s="39">
        <f t="shared" si="14"/>
        <v>0</v>
      </c>
      <c r="S61" s="40">
        <f t="shared" ref="S61:X61" si="15">SUM(S62:S64)</f>
        <v>28</v>
      </c>
      <c r="T61" s="39">
        <f t="shared" si="15"/>
        <v>54</v>
      </c>
      <c r="U61" s="40">
        <f t="shared" si="15"/>
        <v>92</v>
      </c>
      <c r="V61" s="39">
        <f t="shared" si="15"/>
        <v>188</v>
      </c>
      <c r="W61" s="40">
        <f t="shared" si="15"/>
        <v>0</v>
      </c>
      <c r="X61" s="39">
        <f t="shared" si="15"/>
        <v>216</v>
      </c>
    </row>
    <row r="62" spans="1:24" ht="60.75" customHeight="1">
      <c r="A62" s="46" t="s">
        <v>46</v>
      </c>
      <c r="B62" s="46" t="s">
        <v>81</v>
      </c>
      <c r="C62" s="72" t="s">
        <v>233</v>
      </c>
      <c r="D62" s="68">
        <f>SUM(E62:F62)</f>
        <v>362</v>
      </c>
      <c r="E62" s="68">
        <f>I62+K62+M62+O62+Q62+S62+U62+W62</f>
        <v>120</v>
      </c>
      <c r="F62" s="33">
        <f>J62+L62+N62+P62+R62+T62+V62+X62</f>
        <v>242</v>
      </c>
      <c r="G62" s="72">
        <v>125</v>
      </c>
      <c r="H62" s="68">
        <v>0</v>
      </c>
      <c r="I62" s="47">
        <v>0</v>
      </c>
      <c r="J62" s="32">
        <v>0</v>
      </c>
      <c r="K62" s="47">
        <v>0</v>
      </c>
      <c r="L62" s="32">
        <v>0</v>
      </c>
      <c r="M62" s="47">
        <v>0</v>
      </c>
      <c r="N62" s="32">
        <v>0</v>
      </c>
      <c r="O62" s="47">
        <v>0</v>
      </c>
      <c r="P62" s="32">
        <v>0</v>
      </c>
      <c r="Q62" s="47">
        <v>0</v>
      </c>
      <c r="R62" s="32">
        <v>0</v>
      </c>
      <c r="S62" s="47">
        <v>28</v>
      </c>
      <c r="T62" s="32">
        <v>54</v>
      </c>
      <c r="U62" s="47">
        <v>92</v>
      </c>
      <c r="V62" s="68">
        <v>188</v>
      </c>
      <c r="W62" s="47">
        <v>0</v>
      </c>
      <c r="X62" s="68">
        <v>0</v>
      </c>
    </row>
    <row r="63" spans="1:24">
      <c r="A63" s="123" t="s">
        <v>209</v>
      </c>
      <c r="B63" s="41" t="s">
        <v>43</v>
      </c>
      <c r="C63" s="127" t="s">
        <v>244</v>
      </c>
      <c r="D63" s="35">
        <f>F63</f>
        <v>72</v>
      </c>
      <c r="E63" s="35">
        <v>0</v>
      </c>
      <c r="F63" s="31">
        <f>SUM(I63:X63)</f>
        <v>72</v>
      </c>
      <c r="G63" s="35">
        <v>0</v>
      </c>
      <c r="H63" s="35">
        <v>0</v>
      </c>
      <c r="I63" s="36">
        <v>0</v>
      </c>
      <c r="J63" s="31">
        <v>0</v>
      </c>
      <c r="K63" s="36">
        <v>0</v>
      </c>
      <c r="L63" s="31">
        <v>0</v>
      </c>
      <c r="M63" s="36">
        <v>0</v>
      </c>
      <c r="N63" s="31">
        <v>0</v>
      </c>
      <c r="O63" s="36">
        <v>0</v>
      </c>
      <c r="P63" s="31">
        <v>0</v>
      </c>
      <c r="Q63" s="36">
        <v>0</v>
      </c>
      <c r="R63" s="31">
        <v>0</v>
      </c>
      <c r="S63" s="36">
        <v>0</v>
      </c>
      <c r="T63" s="31">
        <v>0</v>
      </c>
      <c r="U63" s="36">
        <v>0</v>
      </c>
      <c r="V63" s="35">
        <v>0</v>
      </c>
      <c r="W63" s="36">
        <v>0</v>
      </c>
      <c r="X63" s="35">
        <v>72</v>
      </c>
    </row>
    <row r="64" spans="1:24" ht="45" customHeight="1">
      <c r="A64" s="124"/>
      <c r="B64" s="41" t="s">
        <v>44</v>
      </c>
      <c r="C64" s="128"/>
      <c r="D64" s="35">
        <f>F64</f>
        <v>144</v>
      </c>
      <c r="E64" s="35">
        <v>0</v>
      </c>
      <c r="F64" s="31">
        <f>SUM(I64:X64)</f>
        <v>144</v>
      </c>
      <c r="G64" s="35">
        <v>0</v>
      </c>
      <c r="H64" s="35">
        <v>0</v>
      </c>
      <c r="I64" s="36">
        <v>0</v>
      </c>
      <c r="J64" s="31">
        <v>0</v>
      </c>
      <c r="K64" s="36">
        <v>0</v>
      </c>
      <c r="L64" s="31">
        <v>0</v>
      </c>
      <c r="M64" s="36">
        <v>0</v>
      </c>
      <c r="N64" s="31">
        <v>0</v>
      </c>
      <c r="O64" s="36">
        <v>0</v>
      </c>
      <c r="P64" s="31">
        <v>0</v>
      </c>
      <c r="Q64" s="36">
        <v>0</v>
      </c>
      <c r="R64" s="31">
        <v>0</v>
      </c>
      <c r="S64" s="36">
        <v>0</v>
      </c>
      <c r="T64" s="31">
        <v>0</v>
      </c>
      <c r="U64" s="36">
        <v>0</v>
      </c>
      <c r="V64" s="35">
        <v>0</v>
      </c>
      <c r="W64" s="36">
        <v>0</v>
      </c>
      <c r="X64" s="35">
        <v>144</v>
      </c>
    </row>
    <row r="65" spans="1:24" ht="36">
      <c r="A65" s="45" t="s">
        <v>47</v>
      </c>
      <c r="B65" s="45" t="s">
        <v>82</v>
      </c>
      <c r="C65" s="70" t="s">
        <v>198</v>
      </c>
      <c r="D65" s="39">
        <v>407</v>
      </c>
      <c r="E65" s="39">
        <v>85</v>
      </c>
      <c r="F65" s="39">
        <f>SUM(F66:F68)</f>
        <v>322</v>
      </c>
      <c r="G65" s="39">
        <v>70</v>
      </c>
      <c r="H65" s="39">
        <v>0</v>
      </c>
      <c r="I65" s="40">
        <f t="shared" ref="I65:X65" si="16">SUM(I66:I68)</f>
        <v>0</v>
      </c>
      <c r="J65" s="39">
        <f t="shared" si="16"/>
        <v>0</v>
      </c>
      <c r="K65" s="40">
        <f t="shared" si="16"/>
        <v>0</v>
      </c>
      <c r="L65" s="39">
        <f t="shared" si="16"/>
        <v>0</v>
      </c>
      <c r="M65" s="40">
        <f t="shared" si="16"/>
        <v>0</v>
      </c>
      <c r="N65" s="39">
        <f t="shared" si="16"/>
        <v>0</v>
      </c>
      <c r="O65" s="40">
        <f>SUM(O66:O68)</f>
        <v>0</v>
      </c>
      <c r="P65" s="39">
        <f>SUM(P66:P68)</f>
        <v>0</v>
      </c>
      <c r="Q65" s="40">
        <f t="shared" si="16"/>
        <v>0</v>
      </c>
      <c r="R65" s="39">
        <f t="shared" si="16"/>
        <v>0</v>
      </c>
      <c r="S65" s="40">
        <f t="shared" si="16"/>
        <v>0</v>
      </c>
      <c r="T65" s="39">
        <f t="shared" si="16"/>
        <v>0</v>
      </c>
      <c r="U65" s="40">
        <f t="shared" si="16"/>
        <v>85</v>
      </c>
      <c r="V65" s="39">
        <f t="shared" si="16"/>
        <v>178</v>
      </c>
      <c r="W65" s="40">
        <f t="shared" si="16"/>
        <v>0</v>
      </c>
      <c r="X65" s="39">
        <f t="shared" si="16"/>
        <v>144</v>
      </c>
    </row>
    <row r="66" spans="1:24" ht="24">
      <c r="A66" s="41" t="s">
        <v>48</v>
      </c>
      <c r="B66" s="41" t="s">
        <v>83</v>
      </c>
      <c r="C66" s="34" t="s">
        <v>233</v>
      </c>
      <c r="D66" s="35">
        <f>SUM(E66:F66)</f>
        <v>263</v>
      </c>
      <c r="E66" s="35">
        <f>I66+K66+M66+O66+Q66+S66+U66+W66</f>
        <v>85</v>
      </c>
      <c r="F66" s="74">
        <f>J66+L66+N66+P66+R66+T66+V66+X66</f>
        <v>178</v>
      </c>
      <c r="G66" s="3">
        <v>70</v>
      </c>
      <c r="H66" s="35">
        <v>0</v>
      </c>
      <c r="I66" s="36">
        <v>0</v>
      </c>
      <c r="J66" s="31">
        <v>0</v>
      </c>
      <c r="K66" s="36">
        <v>0</v>
      </c>
      <c r="L66" s="31">
        <v>0</v>
      </c>
      <c r="M66" s="36">
        <v>0</v>
      </c>
      <c r="N66" s="31">
        <v>0</v>
      </c>
      <c r="O66" s="36">
        <v>0</v>
      </c>
      <c r="P66" s="31">
        <v>0</v>
      </c>
      <c r="Q66" s="36">
        <v>0</v>
      </c>
      <c r="R66" s="31">
        <v>0</v>
      </c>
      <c r="S66" s="36">
        <v>0</v>
      </c>
      <c r="T66" s="31">
        <v>0</v>
      </c>
      <c r="U66" s="36">
        <v>85</v>
      </c>
      <c r="V66" s="35">
        <v>178</v>
      </c>
      <c r="W66" s="36">
        <v>0</v>
      </c>
      <c r="X66" s="67">
        <v>0</v>
      </c>
    </row>
    <row r="67" spans="1:24">
      <c r="A67" s="123" t="s">
        <v>210</v>
      </c>
      <c r="B67" s="41" t="s">
        <v>43</v>
      </c>
      <c r="C67" s="127" t="s">
        <v>243</v>
      </c>
      <c r="D67" s="35">
        <f>F67</f>
        <v>72</v>
      </c>
      <c r="E67" s="35">
        <v>0</v>
      </c>
      <c r="F67" s="31">
        <f>SUM(I67:X67)</f>
        <v>72</v>
      </c>
      <c r="G67" s="35">
        <v>0</v>
      </c>
      <c r="H67" s="35">
        <v>0</v>
      </c>
      <c r="I67" s="36">
        <v>0</v>
      </c>
      <c r="J67" s="31">
        <v>0</v>
      </c>
      <c r="K67" s="36">
        <v>0</v>
      </c>
      <c r="L67" s="31">
        <v>0</v>
      </c>
      <c r="M67" s="36">
        <v>0</v>
      </c>
      <c r="N67" s="31">
        <v>0</v>
      </c>
      <c r="O67" s="36">
        <v>0</v>
      </c>
      <c r="P67" s="31">
        <v>0</v>
      </c>
      <c r="Q67" s="36">
        <v>0</v>
      </c>
      <c r="R67" s="31">
        <v>0</v>
      </c>
      <c r="S67" s="36">
        <v>0</v>
      </c>
      <c r="T67" s="31">
        <v>0</v>
      </c>
      <c r="U67" s="36">
        <v>0</v>
      </c>
      <c r="V67" s="35">
        <v>0</v>
      </c>
      <c r="W67" s="36">
        <v>0</v>
      </c>
      <c r="X67" s="35">
        <v>72</v>
      </c>
    </row>
    <row r="68" spans="1:24" ht="45.75" customHeight="1">
      <c r="A68" s="124"/>
      <c r="B68" s="41" t="s">
        <v>44</v>
      </c>
      <c r="C68" s="128"/>
      <c r="D68" s="35">
        <f>F68</f>
        <v>72</v>
      </c>
      <c r="E68" s="35">
        <v>0</v>
      </c>
      <c r="F68" s="31">
        <f>SUM(I68:X68)</f>
        <v>72</v>
      </c>
      <c r="G68" s="35">
        <v>0</v>
      </c>
      <c r="H68" s="35">
        <v>0</v>
      </c>
      <c r="I68" s="36">
        <v>0</v>
      </c>
      <c r="J68" s="31">
        <v>0</v>
      </c>
      <c r="K68" s="36">
        <v>0</v>
      </c>
      <c r="L68" s="31">
        <v>0</v>
      </c>
      <c r="M68" s="36">
        <v>0</v>
      </c>
      <c r="N68" s="31">
        <v>0</v>
      </c>
      <c r="O68" s="36">
        <v>0</v>
      </c>
      <c r="P68" s="31">
        <v>0</v>
      </c>
      <c r="Q68" s="36">
        <v>0</v>
      </c>
      <c r="R68" s="31">
        <v>0</v>
      </c>
      <c r="S68" s="36">
        <v>0</v>
      </c>
      <c r="T68" s="31">
        <v>0</v>
      </c>
      <c r="U68" s="36">
        <v>0</v>
      </c>
      <c r="V68" s="35">
        <v>0</v>
      </c>
      <c r="W68" s="36">
        <v>0</v>
      </c>
      <c r="X68" s="35">
        <v>72</v>
      </c>
    </row>
    <row r="69" spans="1:24" ht="60">
      <c r="A69" s="45" t="s">
        <v>49</v>
      </c>
      <c r="B69" s="45" t="s">
        <v>84</v>
      </c>
      <c r="C69" s="70" t="s">
        <v>198</v>
      </c>
      <c r="D69" s="39">
        <f>SUM(D70:D72)</f>
        <v>241</v>
      </c>
      <c r="E69" s="39">
        <f>SUM(E70:E72)</f>
        <v>62</v>
      </c>
      <c r="F69" s="39">
        <f>SUM(F70:F72)</f>
        <v>179</v>
      </c>
      <c r="G69" s="39">
        <v>60</v>
      </c>
      <c r="H69" s="39">
        <v>0</v>
      </c>
      <c r="I69" s="40">
        <f t="shared" ref="I69:X69" si="17">SUM(I70:I72)</f>
        <v>0</v>
      </c>
      <c r="J69" s="39">
        <f t="shared" si="17"/>
        <v>0</v>
      </c>
      <c r="K69" s="40">
        <f t="shared" si="17"/>
        <v>0</v>
      </c>
      <c r="L69" s="39">
        <f t="shared" si="17"/>
        <v>0</v>
      </c>
      <c r="M69" s="40">
        <f t="shared" si="17"/>
        <v>0</v>
      </c>
      <c r="N69" s="39">
        <f t="shared" si="17"/>
        <v>0</v>
      </c>
      <c r="O69" s="40">
        <f>SUM(O70:O72)</f>
        <v>0</v>
      </c>
      <c r="P69" s="39">
        <f>SUM(P70:P72)</f>
        <v>0</v>
      </c>
      <c r="Q69" s="40">
        <f t="shared" si="17"/>
        <v>0</v>
      </c>
      <c r="R69" s="39">
        <f t="shared" si="17"/>
        <v>0</v>
      </c>
      <c r="S69" s="40">
        <f t="shared" si="17"/>
        <v>0</v>
      </c>
      <c r="T69" s="39">
        <f t="shared" si="17"/>
        <v>0</v>
      </c>
      <c r="U69" s="40">
        <f t="shared" si="17"/>
        <v>30</v>
      </c>
      <c r="V69" s="39">
        <f t="shared" si="17"/>
        <v>75</v>
      </c>
      <c r="W69" s="40">
        <f t="shared" si="17"/>
        <v>32</v>
      </c>
      <c r="X69" s="39">
        <f t="shared" si="17"/>
        <v>104</v>
      </c>
    </row>
    <row r="70" spans="1:24" ht="35.25" customHeight="1">
      <c r="A70" s="41" t="s">
        <v>50</v>
      </c>
      <c r="B70" s="41" t="s">
        <v>85</v>
      </c>
      <c r="C70" s="34" t="s">
        <v>238</v>
      </c>
      <c r="D70" s="35">
        <f>SUM(E70:F70)</f>
        <v>205</v>
      </c>
      <c r="E70" s="35">
        <f>I70+K70+M70+O70+Q70+S70+U70+W70</f>
        <v>62</v>
      </c>
      <c r="F70" s="74">
        <f>X70+V70+T70+R70+P70+N70+L70+J70</f>
        <v>143</v>
      </c>
      <c r="G70" s="3">
        <v>60</v>
      </c>
      <c r="H70" s="35">
        <v>0</v>
      </c>
      <c r="I70" s="36">
        <v>0</v>
      </c>
      <c r="J70" s="31">
        <v>0</v>
      </c>
      <c r="K70" s="36">
        <v>0</v>
      </c>
      <c r="L70" s="31">
        <v>0</v>
      </c>
      <c r="M70" s="36">
        <v>0</v>
      </c>
      <c r="N70" s="31">
        <v>0</v>
      </c>
      <c r="O70" s="36">
        <v>0</v>
      </c>
      <c r="P70" s="31">
        <v>0</v>
      </c>
      <c r="Q70" s="36">
        <v>0</v>
      </c>
      <c r="R70" s="31">
        <v>0</v>
      </c>
      <c r="S70" s="36">
        <v>0</v>
      </c>
      <c r="T70" s="31">
        <v>0</v>
      </c>
      <c r="U70" s="36">
        <v>30</v>
      </c>
      <c r="V70" s="67">
        <v>75</v>
      </c>
      <c r="W70" s="36">
        <v>32</v>
      </c>
      <c r="X70" s="67">
        <v>68</v>
      </c>
    </row>
    <row r="71" spans="1:24">
      <c r="A71" s="123" t="s">
        <v>211</v>
      </c>
      <c r="B71" s="41" t="s">
        <v>43</v>
      </c>
      <c r="C71" s="34"/>
      <c r="D71" s="35">
        <f>F71</f>
        <v>0</v>
      </c>
      <c r="E71" s="35">
        <v>0</v>
      </c>
      <c r="F71" s="31">
        <f>SUM(I71:X71)</f>
        <v>0</v>
      </c>
      <c r="G71" s="35">
        <v>0</v>
      </c>
      <c r="H71" s="35">
        <v>0</v>
      </c>
      <c r="I71" s="36">
        <v>0</v>
      </c>
      <c r="J71" s="31">
        <v>0</v>
      </c>
      <c r="K71" s="36">
        <v>0</v>
      </c>
      <c r="L71" s="31">
        <v>0</v>
      </c>
      <c r="M71" s="36">
        <v>0</v>
      </c>
      <c r="N71" s="31">
        <v>0</v>
      </c>
      <c r="O71" s="36">
        <v>0</v>
      </c>
      <c r="P71" s="31">
        <v>0</v>
      </c>
      <c r="Q71" s="36">
        <v>0</v>
      </c>
      <c r="R71" s="31">
        <v>0</v>
      </c>
      <c r="S71" s="36">
        <v>0</v>
      </c>
      <c r="T71" s="31">
        <v>0</v>
      </c>
      <c r="U71" s="36">
        <v>0</v>
      </c>
      <c r="V71" s="35">
        <v>0</v>
      </c>
      <c r="W71" s="36">
        <v>0</v>
      </c>
      <c r="X71" s="35">
        <v>0</v>
      </c>
    </row>
    <row r="72" spans="1:24" ht="43.5" customHeight="1">
      <c r="A72" s="124"/>
      <c r="B72" s="41" t="s">
        <v>44</v>
      </c>
      <c r="C72" s="34" t="s">
        <v>238</v>
      </c>
      <c r="D72" s="35">
        <f>F72</f>
        <v>36</v>
      </c>
      <c r="E72" s="35">
        <v>0</v>
      </c>
      <c r="F72" s="31">
        <f>SUM(I72:X72)</f>
        <v>36</v>
      </c>
      <c r="G72" s="35">
        <v>0</v>
      </c>
      <c r="H72" s="35">
        <v>0</v>
      </c>
      <c r="I72" s="36">
        <v>0</v>
      </c>
      <c r="J72" s="31">
        <v>0</v>
      </c>
      <c r="K72" s="36">
        <v>0</v>
      </c>
      <c r="L72" s="31">
        <v>0</v>
      </c>
      <c r="M72" s="36">
        <v>0</v>
      </c>
      <c r="N72" s="31">
        <v>0</v>
      </c>
      <c r="O72" s="36">
        <v>0</v>
      </c>
      <c r="P72" s="31">
        <v>0</v>
      </c>
      <c r="Q72" s="36">
        <v>0</v>
      </c>
      <c r="R72" s="31">
        <v>0</v>
      </c>
      <c r="S72" s="75">
        <v>0</v>
      </c>
      <c r="T72" s="76">
        <v>0</v>
      </c>
      <c r="U72" s="75">
        <v>0</v>
      </c>
      <c r="V72" s="35">
        <v>0</v>
      </c>
      <c r="W72" s="36">
        <v>0</v>
      </c>
      <c r="X72" s="35">
        <v>36</v>
      </c>
    </row>
    <row r="73" spans="1:24" ht="51" customHeight="1">
      <c r="A73" s="51" t="s">
        <v>86</v>
      </c>
      <c r="B73" s="51" t="s">
        <v>120</v>
      </c>
      <c r="C73" s="77" t="s">
        <v>174</v>
      </c>
      <c r="D73" s="53">
        <f>SUM(D74:D76)</f>
        <v>486</v>
      </c>
      <c r="E73" s="53">
        <f>SUM(E74:E76)</f>
        <v>80</v>
      </c>
      <c r="F73" s="53">
        <f>SUM(F74:F76)</f>
        <v>406</v>
      </c>
      <c r="G73" s="53">
        <f>SUM(G74:G76)</f>
        <v>120</v>
      </c>
      <c r="H73" s="53">
        <v>0</v>
      </c>
      <c r="I73" s="52">
        <f t="shared" ref="I73:X73" si="18">SUM(I74:I76)</f>
        <v>0</v>
      </c>
      <c r="J73" s="53">
        <f t="shared" si="18"/>
        <v>0</v>
      </c>
      <c r="K73" s="52">
        <f t="shared" si="18"/>
        <v>0</v>
      </c>
      <c r="L73" s="53">
        <f t="shared" si="18"/>
        <v>0</v>
      </c>
      <c r="M73" s="52">
        <f t="shared" si="18"/>
        <v>26</v>
      </c>
      <c r="N73" s="53">
        <f t="shared" si="18"/>
        <v>56</v>
      </c>
      <c r="O73" s="52">
        <f t="shared" si="18"/>
        <v>54</v>
      </c>
      <c r="P73" s="53">
        <f t="shared" si="18"/>
        <v>134</v>
      </c>
      <c r="Q73" s="52">
        <f t="shared" si="18"/>
        <v>0</v>
      </c>
      <c r="R73" s="53">
        <f t="shared" si="18"/>
        <v>216</v>
      </c>
      <c r="S73" s="52">
        <f t="shared" si="18"/>
        <v>0</v>
      </c>
      <c r="T73" s="53">
        <f t="shared" si="18"/>
        <v>0</v>
      </c>
      <c r="U73" s="52">
        <f t="shared" si="18"/>
        <v>0</v>
      </c>
      <c r="V73" s="53">
        <f t="shared" si="18"/>
        <v>0</v>
      </c>
      <c r="W73" s="52">
        <f t="shared" si="18"/>
        <v>0</v>
      </c>
      <c r="X73" s="53">
        <f t="shared" si="18"/>
        <v>0</v>
      </c>
    </row>
    <row r="74" spans="1:24" ht="48">
      <c r="A74" s="41" t="s">
        <v>87</v>
      </c>
      <c r="B74" s="41" t="s">
        <v>206</v>
      </c>
      <c r="C74" s="34" t="s">
        <v>234</v>
      </c>
      <c r="D74" s="35">
        <f>SUM(E74:F74)</f>
        <v>270</v>
      </c>
      <c r="E74" s="35">
        <f>I74+K74+M74+O74+Q74+S74+U74+W74</f>
        <v>80</v>
      </c>
      <c r="F74" s="74">
        <f>J74+L74+N74+P74+R74+T74+V74+X74</f>
        <v>190</v>
      </c>
      <c r="G74" s="3">
        <v>120</v>
      </c>
      <c r="H74" s="35">
        <v>0</v>
      </c>
      <c r="I74" s="36">
        <v>0</v>
      </c>
      <c r="J74" s="31">
        <v>0</v>
      </c>
      <c r="K74" s="36">
        <v>0</v>
      </c>
      <c r="L74" s="31">
        <v>0</v>
      </c>
      <c r="M74" s="36">
        <v>26</v>
      </c>
      <c r="N74" s="31">
        <v>56</v>
      </c>
      <c r="O74" s="36">
        <v>54</v>
      </c>
      <c r="P74" s="31">
        <v>134</v>
      </c>
      <c r="Q74" s="36">
        <v>0</v>
      </c>
      <c r="R74" s="31">
        <v>0</v>
      </c>
      <c r="S74" s="36">
        <v>0</v>
      </c>
      <c r="T74" s="31">
        <v>0</v>
      </c>
      <c r="U74" s="36">
        <v>0</v>
      </c>
      <c r="V74" s="35">
        <v>0</v>
      </c>
      <c r="W74" s="36">
        <v>0</v>
      </c>
      <c r="X74" s="35">
        <v>0</v>
      </c>
    </row>
    <row r="75" spans="1:24">
      <c r="A75" s="125" t="s">
        <v>212</v>
      </c>
      <c r="B75" s="21" t="s">
        <v>43</v>
      </c>
      <c r="C75" s="34" t="s">
        <v>231</v>
      </c>
      <c r="D75" s="35">
        <f>F75</f>
        <v>72</v>
      </c>
      <c r="E75" s="35">
        <v>0</v>
      </c>
      <c r="F75" s="31">
        <f>SUM(I75:X75)</f>
        <v>72</v>
      </c>
      <c r="G75" s="35">
        <v>0</v>
      </c>
      <c r="H75" s="35">
        <v>0</v>
      </c>
      <c r="I75" s="36">
        <v>0</v>
      </c>
      <c r="J75" s="31">
        <v>0</v>
      </c>
      <c r="K75" s="36">
        <v>0</v>
      </c>
      <c r="L75" s="31">
        <v>0</v>
      </c>
      <c r="M75" s="36">
        <v>0</v>
      </c>
      <c r="N75" s="31">
        <v>0</v>
      </c>
      <c r="O75" s="36">
        <v>0</v>
      </c>
      <c r="P75" s="31">
        <v>0</v>
      </c>
      <c r="Q75" s="36">
        <v>0</v>
      </c>
      <c r="R75" s="31">
        <v>72</v>
      </c>
      <c r="S75" s="36">
        <v>0</v>
      </c>
      <c r="T75" s="31">
        <v>0</v>
      </c>
      <c r="U75" s="36">
        <v>0</v>
      </c>
      <c r="V75" s="35">
        <v>0</v>
      </c>
      <c r="W75" s="36">
        <v>0</v>
      </c>
      <c r="X75" s="35">
        <v>0</v>
      </c>
    </row>
    <row r="76" spans="1:24" ht="44.25" customHeight="1">
      <c r="A76" s="126"/>
      <c r="B76" s="21" t="s">
        <v>44</v>
      </c>
      <c r="C76" s="34" t="s">
        <v>231</v>
      </c>
      <c r="D76" s="35">
        <f>F76</f>
        <v>144</v>
      </c>
      <c r="E76" s="35">
        <v>0</v>
      </c>
      <c r="F76" s="31">
        <f>SUM(I76:X76)</f>
        <v>144</v>
      </c>
      <c r="G76" s="35">
        <v>0</v>
      </c>
      <c r="H76" s="35">
        <v>0</v>
      </c>
      <c r="I76" s="36">
        <v>0</v>
      </c>
      <c r="J76" s="31">
        <v>0</v>
      </c>
      <c r="K76" s="36">
        <v>0</v>
      </c>
      <c r="L76" s="31">
        <v>0</v>
      </c>
      <c r="M76" s="36">
        <v>0</v>
      </c>
      <c r="N76" s="31">
        <v>0</v>
      </c>
      <c r="O76" s="36">
        <v>0</v>
      </c>
      <c r="P76" s="31">
        <v>0</v>
      </c>
      <c r="Q76" s="36">
        <v>0</v>
      </c>
      <c r="R76" s="31">
        <v>144</v>
      </c>
      <c r="S76" s="36">
        <v>0</v>
      </c>
      <c r="T76" s="31">
        <v>0</v>
      </c>
      <c r="U76" s="36">
        <v>0</v>
      </c>
      <c r="V76" s="35">
        <v>0</v>
      </c>
      <c r="W76" s="36">
        <v>0</v>
      </c>
      <c r="X76" s="35">
        <v>0</v>
      </c>
    </row>
    <row r="77" spans="1:24" s="19" customFormat="1" ht="27.75" customHeight="1">
      <c r="A77" s="83" t="s">
        <v>52</v>
      </c>
      <c r="B77" s="28" t="s">
        <v>53</v>
      </c>
      <c r="C77" s="56" t="s">
        <v>238</v>
      </c>
      <c r="D77" s="56">
        <f>F77</f>
        <v>144</v>
      </c>
      <c r="E77" s="56">
        <v>0</v>
      </c>
      <c r="F77" s="39">
        <f>X77</f>
        <v>144</v>
      </c>
      <c r="G77" s="56">
        <v>0</v>
      </c>
      <c r="H77" s="56">
        <v>0</v>
      </c>
      <c r="I77" s="40">
        <v>0</v>
      </c>
      <c r="J77" s="39">
        <v>0</v>
      </c>
      <c r="K77" s="40">
        <v>0</v>
      </c>
      <c r="L77" s="39">
        <v>0</v>
      </c>
      <c r="M77" s="40">
        <v>0</v>
      </c>
      <c r="N77" s="39">
        <v>0</v>
      </c>
      <c r="O77" s="40">
        <v>0</v>
      </c>
      <c r="P77" s="39">
        <v>0</v>
      </c>
      <c r="Q77" s="40">
        <v>0</v>
      </c>
      <c r="R77" s="39">
        <v>0</v>
      </c>
      <c r="S77" s="40">
        <v>0</v>
      </c>
      <c r="T77" s="39">
        <v>0</v>
      </c>
      <c r="U77" s="40">
        <v>0</v>
      </c>
      <c r="V77" s="56">
        <v>0</v>
      </c>
      <c r="W77" s="40">
        <v>0</v>
      </c>
      <c r="X77" s="81">
        <v>144</v>
      </c>
    </row>
    <row r="78" spans="1:24" s="19" customFormat="1" ht="27.75" customHeight="1">
      <c r="A78" s="82" t="s">
        <v>213</v>
      </c>
      <c r="B78" s="28" t="s">
        <v>112</v>
      </c>
      <c r="C78" s="55"/>
      <c r="D78" s="56">
        <f>F78</f>
        <v>252</v>
      </c>
      <c r="E78" s="56">
        <v>0</v>
      </c>
      <c r="F78" s="39">
        <f>SUM(I78:X78)</f>
        <v>252</v>
      </c>
      <c r="G78" s="56">
        <v>0</v>
      </c>
      <c r="H78" s="56">
        <v>0</v>
      </c>
      <c r="I78" s="40">
        <v>0</v>
      </c>
      <c r="J78" s="39">
        <v>0</v>
      </c>
      <c r="K78" s="40">
        <v>0</v>
      </c>
      <c r="L78" s="39">
        <v>72</v>
      </c>
      <c r="M78" s="40">
        <v>0</v>
      </c>
      <c r="N78" s="39">
        <v>36</v>
      </c>
      <c r="O78" s="40">
        <v>0</v>
      </c>
      <c r="P78" s="39">
        <v>36</v>
      </c>
      <c r="Q78" s="40">
        <v>0</v>
      </c>
      <c r="R78" s="39">
        <v>36</v>
      </c>
      <c r="S78" s="40">
        <v>0</v>
      </c>
      <c r="T78" s="39">
        <v>36</v>
      </c>
      <c r="U78" s="40">
        <v>0</v>
      </c>
      <c r="V78" s="56">
        <v>0</v>
      </c>
      <c r="W78" s="40">
        <v>0</v>
      </c>
      <c r="X78" s="56">
        <v>36</v>
      </c>
    </row>
    <row r="79" spans="1:24" s="19" customFormat="1" ht="28.5" customHeight="1">
      <c r="A79" s="82" t="s">
        <v>54</v>
      </c>
      <c r="B79" s="28" t="s">
        <v>55</v>
      </c>
      <c r="C79" s="55"/>
      <c r="D79" s="56">
        <f>F79</f>
        <v>216</v>
      </c>
      <c r="E79" s="56">
        <v>0</v>
      </c>
      <c r="F79" s="39">
        <f>X79</f>
        <v>216</v>
      </c>
      <c r="G79" s="56">
        <v>0</v>
      </c>
      <c r="H79" s="56">
        <v>0</v>
      </c>
      <c r="I79" s="40">
        <v>0</v>
      </c>
      <c r="J79" s="39">
        <v>0</v>
      </c>
      <c r="K79" s="40">
        <v>0</v>
      </c>
      <c r="L79" s="39">
        <v>0</v>
      </c>
      <c r="M79" s="40">
        <v>0</v>
      </c>
      <c r="N79" s="39">
        <v>0</v>
      </c>
      <c r="O79" s="40">
        <v>0</v>
      </c>
      <c r="P79" s="39">
        <v>0</v>
      </c>
      <c r="Q79" s="40">
        <v>0</v>
      </c>
      <c r="R79" s="39">
        <v>0</v>
      </c>
      <c r="S79" s="40">
        <v>0</v>
      </c>
      <c r="T79" s="39">
        <v>0</v>
      </c>
      <c r="U79" s="40">
        <v>0</v>
      </c>
      <c r="V79" s="56">
        <v>0</v>
      </c>
      <c r="W79" s="40">
        <v>0</v>
      </c>
      <c r="X79" s="56">
        <v>216</v>
      </c>
    </row>
    <row r="80" spans="1:24" ht="12.75" customHeight="1">
      <c r="A80" s="114" t="s">
        <v>51</v>
      </c>
      <c r="B80" s="114"/>
      <c r="C80" s="78" t="s">
        <v>247</v>
      </c>
      <c r="D80" s="56">
        <f>D79+D78+D77+D38+D34+D28+D11</f>
        <v>8190</v>
      </c>
      <c r="E80" s="56">
        <f>E38+E34+E28+E11</f>
        <v>2250</v>
      </c>
      <c r="F80" s="39">
        <f>F79+F78+F77+F38+F34+F28+F11</f>
        <v>5940</v>
      </c>
      <c r="G80" s="39">
        <f>G38+G34+G28+G11</f>
        <v>1724</v>
      </c>
      <c r="H80" s="56">
        <v>68</v>
      </c>
      <c r="I80" s="40">
        <f>I38+I34+I28+I11</f>
        <v>306</v>
      </c>
      <c r="J80" s="39">
        <f>J79+J78+J77+J38+J34+J28+J11</f>
        <v>612</v>
      </c>
      <c r="K80" s="40">
        <f>K38+K34+K28+K11</f>
        <v>396</v>
      </c>
      <c r="L80" s="39">
        <f>L79+L78+L77+L38+L34+L28+L11</f>
        <v>864</v>
      </c>
      <c r="M80" s="40">
        <f>M38+M34+M28+M11</f>
        <v>288</v>
      </c>
      <c r="N80" s="39">
        <f>N79+N78+N77+N38+N34+N28+N11</f>
        <v>612</v>
      </c>
      <c r="O80" s="40">
        <f>O38+O34+O28+O11</f>
        <v>414</v>
      </c>
      <c r="P80" s="39">
        <f>P79+P78+P77+P38+P34+P28+P11</f>
        <v>864</v>
      </c>
      <c r="Q80" s="40">
        <f>Q38+Q34+Q28+Q11</f>
        <v>180</v>
      </c>
      <c r="R80" s="39">
        <f>R79+R78+R77+R38+R34+R28+R11</f>
        <v>612</v>
      </c>
      <c r="S80" s="40">
        <f>S38+S34+S28+S11</f>
        <v>324</v>
      </c>
      <c r="T80" s="39">
        <f>T79+T78+T77+T38+T34+T28+T11</f>
        <v>900</v>
      </c>
      <c r="U80" s="40">
        <f>U79+U78+U77+U38+U34+U28+U11</f>
        <v>306</v>
      </c>
      <c r="V80" s="39">
        <f>V79+V78+V77+V38+V34+V28+V11</f>
        <v>612</v>
      </c>
      <c r="W80" s="40">
        <f>W38+W34+W28+W11</f>
        <v>36</v>
      </c>
      <c r="X80" s="56">
        <f>X79+X78+X77+X38+X34+X28+X11</f>
        <v>864</v>
      </c>
    </row>
    <row r="81" spans="1:24" ht="45" customHeight="1">
      <c r="A81" s="132" t="s">
        <v>241</v>
      </c>
      <c r="B81" s="133"/>
      <c r="C81" s="133"/>
      <c r="D81" s="133"/>
      <c r="E81" s="133"/>
      <c r="F81" s="134"/>
      <c r="G81" s="141" t="s">
        <v>56</v>
      </c>
      <c r="H81" s="54" t="s">
        <v>57</v>
      </c>
      <c r="I81" s="79">
        <f>I80</f>
        <v>306</v>
      </c>
      <c r="J81" s="74">
        <v>612</v>
      </c>
      <c r="K81" s="79">
        <f>K80</f>
        <v>396</v>
      </c>
      <c r="L81" s="74">
        <f>L74+L70+L66+L62+L58+L39+L34+L28+L11</f>
        <v>792</v>
      </c>
      <c r="M81" s="79">
        <f>M80</f>
        <v>288</v>
      </c>
      <c r="N81" s="31">
        <f>N74+N70+N66+N62+N58+N39+N34+N28+N11</f>
        <v>576</v>
      </c>
      <c r="O81" s="36">
        <f>O80</f>
        <v>414</v>
      </c>
      <c r="P81" s="31">
        <f>P74+P70+P66+P62+P58+P39+P34+P28+P11</f>
        <v>828</v>
      </c>
      <c r="Q81" s="36">
        <f>Q80</f>
        <v>180</v>
      </c>
      <c r="R81" s="31">
        <f>R74+R70+R66+R62+R58+R39+R34+R28</f>
        <v>360</v>
      </c>
      <c r="S81" s="36">
        <f>S80</f>
        <v>324</v>
      </c>
      <c r="T81" s="31">
        <f>T74+T70+T66+T62+T58+T39+T34+T28+T11</f>
        <v>648</v>
      </c>
      <c r="U81" s="36">
        <f>U80</f>
        <v>306</v>
      </c>
      <c r="V81" s="35">
        <f>V74+V70+V66+V62+V58+V39+V34+V28+V11</f>
        <v>612</v>
      </c>
      <c r="W81" s="36">
        <f>W80</f>
        <v>36</v>
      </c>
      <c r="X81" s="35">
        <f>X74+X70+X66+X62+X58+X39+X34+X28+X11</f>
        <v>72</v>
      </c>
    </row>
    <row r="82" spans="1:24" ht="45">
      <c r="A82" s="135"/>
      <c r="B82" s="136"/>
      <c r="C82" s="136"/>
      <c r="D82" s="136"/>
      <c r="E82" s="136"/>
      <c r="F82" s="137"/>
      <c r="G82" s="142"/>
      <c r="H82" s="54" t="s">
        <v>58</v>
      </c>
      <c r="I82" s="146">
        <v>0</v>
      </c>
      <c r="J82" s="147"/>
      <c r="K82" s="146">
        <v>0</v>
      </c>
      <c r="L82" s="147"/>
      <c r="M82" s="144">
        <v>0</v>
      </c>
      <c r="N82" s="145"/>
      <c r="O82" s="144">
        <v>0</v>
      </c>
      <c r="P82" s="145"/>
      <c r="Q82" s="144">
        <f>R75+R71+R67+R63+R59</f>
        <v>72</v>
      </c>
      <c r="R82" s="145"/>
      <c r="S82" s="144">
        <v>72</v>
      </c>
      <c r="T82" s="145"/>
      <c r="U82" s="154">
        <f>V75+V71+V67+V63+V59</f>
        <v>0</v>
      </c>
      <c r="V82" s="155"/>
      <c r="W82" s="154">
        <f>X75+X71+X67+X63+X59</f>
        <v>144</v>
      </c>
      <c r="X82" s="155"/>
    </row>
    <row r="83" spans="1:24" ht="46.5" customHeight="1">
      <c r="A83" s="135"/>
      <c r="B83" s="136"/>
      <c r="C83" s="136"/>
      <c r="D83" s="136"/>
      <c r="E83" s="136"/>
      <c r="F83" s="137"/>
      <c r="G83" s="142"/>
      <c r="H83" s="54" t="s">
        <v>59</v>
      </c>
      <c r="I83" s="146">
        <v>0</v>
      </c>
      <c r="J83" s="147"/>
      <c r="K83" s="146">
        <v>0</v>
      </c>
      <c r="L83" s="147"/>
      <c r="M83" s="144">
        <v>0</v>
      </c>
      <c r="N83" s="145"/>
      <c r="O83" s="144">
        <v>0</v>
      </c>
      <c r="P83" s="145"/>
      <c r="Q83" s="144">
        <f>R76+R72+R68+R64+R60</f>
        <v>144</v>
      </c>
      <c r="R83" s="145"/>
      <c r="S83" s="144">
        <v>144</v>
      </c>
      <c r="T83" s="145"/>
      <c r="U83" s="154">
        <f>V76+V72+V68+V64+V60</f>
        <v>0</v>
      </c>
      <c r="V83" s="155"/>
      <c r="W83" s="154">
        <f>X76+X72+X68+X64+X60</f>
        <v>252</v>
      </c>
      <c r="X83" s="155"/>
    </row>
    <row r="84" spans="1:24" ht="45" customHeight="1">
      <c r="A84" s="135"/>
      <c r="B84" s="136"/>
      <c r="C84" s="136"/>
      <c r="D84" s="136"/>
      <c r="E84" s="136"/>
      <c r="F84" s="137"/>
      <c r="G84" s="142"/>
      <c r="H84" s="54" t="s">
        <v>60</v>
      </c>
      <c r="I84" s="146">
        <v>0</v>
      </c>
      <c r="J84" s="147"/>
      <c r="K84" s="146">
        <v>0</v>
      </c>
      <c r="L84" s="147"/>
      <c r="M84" s="144">
        <v>0</v>
      </c>
      <c r="N84" s="145"/>
      <c r="O84" s="144">
        <v>0</v>
      </c>
      <c r="P84" s="145"/>
      <c r="Q84" s="144">
        <v>0</v>
      </c>
      <c r="R84" s="145"/>
      <c r="S84" s="144">
        <v>0</v>
      </c>
      <c r="T84" s="145"/>
      <c r="U84" s="154">
        <v>0</v>
      </c>
      <c r="V84" s="155"/>
      <c r="W84" s="154">
        <f>X77</f>
        <v>144</v>
      </c>
      <c r="X84" s="155"/>
    </row>
    <row r="85" spans="1:24" ht="24" customHeight="1">
      <c r="A85" s="135"/>
      <c r="B85" s="136"/>
      <c r="C85" s="136"/>
      <c r="D85" s="136"/>
      <c r="E85" s="136"/>
      <c r="F85" s="137"/>
      <c r="G85" s="142"/>
      <c r="H85" s="54" t="s">
        <v>61</v>
      </c>
      <c r="I85" s="146">
        <v>0</v>
      </c>
      <c r="J85" s="147"/>
      <c r="K85" s="146">
        <v>3</v>
      </c>
      <c r="L85" s="147"/>
      <c r="M85" s="146">
        <v>3</v>
      </c>
      <c r="N85" s="147"/>
      <c r="O85" s="146">
        <v>2</v>
      </c>
      <c r="P85" s="147"/>
      <c r="Q85" s="146" t="s">
        <v>239</v>
      </c>
      <c r="R85" s="147"/>
      <c r="S85" s="146" t="s">
        <v>240</v>
      </c>
      <c r="T85" s="147"/>
      <c r="U85" s="146">
        <v>0</v>
      </c>
      <c r="V85" s="147"/>
      <c r="W85" s="156" t="s">
        <v>200</v>
      </c>
      <c r="X85" s="157"/>
    </row>
    <row r="86" spans="1:24" ht="26.25" customHeight="1">
      <c r="A86" s="135"/>
      <c r="B86" s="136"/>
      <c r="C86" s="136"/>
      <c r="D86" s="136"/>
      <c r="E86" s="136"/>
      <c r="F86" s="137"/>
      <c r="G86" s="142"/>
      <c r="H86" s="54" t="s">
        <v>62</v>
      </c>
      <c r="I86" s="146">
        <v>0</v>
      </c>
      <c r="J86" s="147"/>
      <c r="K86" s="146">
        <v>10</v>
      </c>
      <c r="L86" s="147"/>
      <c r="M86" s="144">
        <v>4</v>
      </c>
      <c r="N86" s="145"/>
      <c r="O86" s="144">
        <v>3</v>
      </c>
      <c r="P86" s="145"/>
      <c r="Q86" s="144">
        <v>4</v>
      </c>
      <c r="R86" s="145"/>
      <c r="S86" s="144">
        <v>6</v>
      </c>
      <c r="T86" s="145"/>
      <c r="U86" s="154">
        <v>5</v>
      </c>
      <c r="V86" s="155"/>
      <c r="W86" s="154">
        <v>5</v>
      </c>
      <c r="X86" s="155"/>
    </row>
    <row r="87" spans="1:24" ht="22.5">
      <c r="A87" s="138"/>
      <c r="B87" s="139"/>
      <c r="C87" s="139"/>
      <c r="D87" s="139"/>
      <c r="E87" s="139"/>
      <c r="F87" s="140"/>
      <c r="G87" s="143"/>
      <c r="H87" s="54" t="s">
        <v>63</v>
      </c>
      <c r="I87" s="146">
        <v>0</v>
      </c>
      <c r="J87" s="147"/>
      <c r="K87" s="146">
        <v>0</v>
      </c>
      <c r="L87" s="147"/>
      <c r="M87" s="144">
        <v>0</v>
      </c>
      <c r="N87" s="145"/>
      <c r="O87" s="144">
        <v>0</v>
      </c>
      <c r="P87" s="145"/>
      <c r="Q87" s="144">
        <v>0</v>
      </c>
      <c r="R87" s="145"/>
      <c r="S87" s="144">
        <v>0</v>
      </c>
      <c r="T87" s="145"/>
      <c r="U87" s="154">
        <v>0</v>
      </c>
      <c r="V87" s="155"/>
      <c r="W87" s="154">
        <v>0</v>
      </c>
      <c r="X87" s="155"/>
    </row>
  </sheetData>
  <mergeCells count="98">
    <mergeCell ref="U83:V83"/>
    <mergeCell ref="W83:X83"/>
    <mergeCell ref="I82:J82"/>
    <mergeCell ref="K82:L82"/>
    <mergeCell ref="M82:N82"/>
    <mergeCell ref="O82:P82"/>
    <mergeCell ref="Q82:R82"/>
    <mergeCell ref="S82:T82"/>
    <mergeCell ref="U82:V82"/>
    <mergeCell ref="W82:X82"/>
    <mergeCell ref="Q83:R83"/>
    <mergeCell ref="S83:T83"/>
    <mergeCell ref="U85:V85"/>
    <mergeCell ref="W85:X85"/>
    <mergeCell ref="U86:V86"/>
    <mergeCell ref="W86:X86"/>
    <mergeCell ref="I87:J87"/>
    <mergeCell ref="K87:L87"/>
    <mergeCell ref="M87:N87"/>
    <mergeCell ref="O87:P87"/>
    <mergeCell ref="K86:L86"/>
    <mergeCell ref="M86:N86"/>
    <mergeCell ref="O86:P86"/>
    <mergeCell ref="Q86:R86"/>
    <mergeCell ref="S86:T86"/>
    <mergeCell ref="U5:X5"/>
    <mergeCell ref="U8:U9"/>
    <mergeCell ref="I6:J7"/>
    <mergeCell ref="K6:L7"/>
    <mergeCell ref="U87:V87"/>
    <mergeCell ref="W87:X87"/>
    <mergeCell ref="I84:J84"/>
    <mergeCell ref="K84:L84"/>
    <mergeCell ref="M84:N84"/>
    <mergeCell ref="O84:P84"/>
    <mergeCell ref="Q84:R84"/>
    <mergeCell ref="S84:T84"/>
    <mergeCell ref="U84:V84"/>
    <mergeCell ref="W84:X84"/>
    <mergeCell ref="I85:J85"/>
    <mergeCell ref="K85:L85"/>
    <mergeCell ref="D2:P2"/>
    <mergeCell ref="D4:H4"/>
    <mergeCell ref="G5:H5"/>
    <mergeCell ref="D5:D9"/>
    <mergeCell ref="E5:E9"/>
    <mergeCell ref="F5:F9"/>
    <mergeCell ref="G6:G9"/>
    <mergeCell ref="I5:L5"/>
    <mergeCell ref="P8:P9"/>
    <mergeCell ref="I4:X4"/>
    <mergeCell ref="I8:I9"/>
    <mergeCell ref="J8:J9"/>
    <mergeCell ref="K8:K9"/>
    <mergeCell ref="L8:L9"/>
    <mergeCell ref="M5:P5"/>
    <mergeCell ref="M8:M9"/>
    <mergeCell ref="A81:F87"/>
    <mergeCell ref="G81:G87"/>
    <mergeCell ref="Q87:R87"/>
    <mergeCell ref="S87:T87"/>
    <mergeCell ref="I83:J83"/>
    <mergeCell ref="K83:L83"/>
    <mergeCell ref="M83:N83"/>
    <mergeCell ref="O83:P83"/>
    <mergeCell ref="I86:J86"/>
    <mergeCell ref="M85:N85"/>
    <mergeCell ref="O85:P85"/>
    <mergeCell ref="Q85:R85"/>
    <mergeCell ref="S85:T85"/>
    <mergeCell ref="Q5:T5"/>
    <mergeCell ref="Q8:Q9"/>
    <mergeCell ref="R8:R9"/>
    <mergeCell ref="S8:S9"/>
    <mergeCell ref="H6:H9"/>
    <mergeCell ref="O8:O9"/>
    <mergeCell ref="T8:T9"/>
    <mergeCell ref="A80:B80"/>
    <mergeCell ref="A4:A9"/>
    <mergeCell ref="B4:B9"/>
    <mergeCell ref="C4:C9"/>
    <mergeCell ref="N8:N9"/>
    <mergeCell ref="A59:A60"/>
    <mergeCell ref="A63:A64"/>
    <mergeCell ref="A67:A68"/>
    <mergeCell ref="A71:A72"/>
    <mergeCell ref="A75:A76"/>
    <mergeCell ref="C67:C68"/>
    <mergeCell ref="C63:C64"/>
    <mergeCell ref="W8:W9"/>
    <mergeCell ref="X8:X9"/>
    <mergeCell ref="V8:V9"/>
    <mergeCell ref="U6:V7"/>
    <mergeCell ref="M6:N7"/>
    <mergeCell ref="O6:P7"/>
    <mergeCell ref="Q6:R7"/>
    <mergeCell ref="S6:T7"/>
    <mergeCell ref="W6:X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B2:I38"/>
  <sheetViews>
    <sheetView tabSelected="1" workbookViewId="0">
      <selection activeCell="N18" sqref="N18"/>
    </sheetView>
  </sheetViews>
  <sheetFormatPr defaultRowHeight="15"/>
  <sheetData>
    <row r="2" spans="2:9">
      <c r="B2" s="1" t="s">
        <v>88</v>
      </c>
      <c r="C2" s="158" t="s">
        <v>89</v>
      </c>
      <c r="D2" s="159"/>
      <c r="E2" s="159"/>
      <c r="F2" s="159"/>
      <c r="G2" s="159"/>
      <c r="H2" s="159"/>
      <c r="I2" s="160"/>
    </row>
    <row r="3" spans="2:9">
      <c r="B3" s="161" t="s">
        <v>90</v>
      </c>
      <c r="C3" s="162"/>
      <c r="D3" s="162"/>
      <c r="E3" s="162"/>
      <c r="F3" s="162"/>
      <c r="G3" s="162"/>
      <c r="H3" s="162"/>
      <c r="I3" s="163"/>
    </row>
    <row r="4" spans="2:9">
      <c r="B4" s="1">
        <v>102</v>
      </c>
      <c r="C4" s="159" t="s">
        <v>147</v>
      </c>
      <c r="D4" s="159"/>
      <c r="E4" s="159"/>
      <c r="F4" s="159"/>
      <c r="G4" s="159"/>
      <c r="H4" s="159"/>
      <c r="I4" s="160"/>
    </row>
    <row r="5" spans="2:9" s="15" customFormat="1">
      <c r="B5" s="1">
        <v>102</v>
      </c>
      <c r="C5" s="168" t="s">
        <v>179</v>
      </c>
      <c r="D5" s="169"/>
      <c r="E5" s="169"/>
      <c r="F5" s="169"/>
      <c r="G5" s="169"/>
      <c r="H5" s="169"/>
      <c r="I5" s="170"/>
    </row>
    <row r="6" spans="2:9">
      <c r="B6" s="1">
        <v>103</v>
      </c>
      <c r="C6" s="158" t="s">
        <v>205</v>
      </c>
      <c r="D6" s="159"/>
      <c r="E6" s="159"/>
      <c r="F6" s="159"/>
      <c r="G6" s="159"/>
      <c r="H6" s="159"/>
      <c r="I6" s="160"/>
    </row>
    <row r="7" spans="2:9">
      <c r="B7" s="1">
        <v>408</v>
      </c>
      <c r="C7" s="159" t="s">
        <v>146</v>
      </c>
      <c r="D7" s="159"/>
      <c r="E7" s="159"/>
      <c r="F7" s="159"/>
      <c r="G7" s="159"/>
      <c r="H7" s="159"/>
      <c r="I7" s="160"/>
    </row>
    <row r="8" spans="2:9">
      <c r="B8" s="1">
        <v>408</v>
      </c>
      <c r="C8" s="158" t="s">
        <v>153</v>
      </c>
      <c r="D8" s="159"/>
      <c r="E8" s="159"/>
      <c r="F8" s="159"/>
      <c r="G8" s="159"/>
      <c r="H8" s="159"/>
      <c r="I8" s="160"/>
    </row>
    <row r="9" spans="2:9">
      <c r="B9" s="1">
        <v>108</v>
      </c>
      <c r="C9" s="158" t="s">
        <v>148</v>
      </c>
      <c r="D9" s="159"/>
      <c r="E9" s="159"/>
      <c r="F9" s="159"/>
      <c r="G9" s="159"/>
      <c r="H9" s="159"/>
      <c r="I9" s="160"/>
    </row>
    <row r="10" spans="2:9">
      <c r="B10" s="1">
        <v>110</v>
      </c>
      <c r="C10" s="168" t="s">
        <v>93</v>
      </c>
      <c r="D10" s="169"/>
      <c r="E10" s="169"/>
      <c r="F10" s="169"/>
      <c r="G10" s="169"/>
      <c r="H10" s="169"/>
      <c r="I10" s="170"/>
    </row>
    <row r="11" spans="2:9">
      <c r="B11" s="1">
        <v>201</v>
      </c>
      <c r="C11" s="168" t="s">
        <v>94</v>
      </c>
      <c r="D11" s="169"/>
      <c r="E11" s="169"/>
      <c r="F11" s="169"/>
      <c r="G11" s="169"/>
      <c r="H11" s="169"/>
      <c r="I11" s="170"/>
    </row>
    <row r="12" spans="2:9">
      <c r="B12" s="1">
        <v>203</v>
      </c>
      <c r="C12" s="168" t="s">
        <v>201</v>
      </c>
      <c r="D12" s="169"/>
      <c r="E12" s="169"/>
      <c r="F12" s="169"/>
      <c r="G12" s="169"/>
      <c r="H12" s="169"/>
      <c r="I12" s="170"/>
    </row>
    <row r="13" spans="2:9">
      <c r="B13" s="1">
        <v>203</v>
      </c>
      <c r="C13" s="168" t="s">
        <v>149</v>
      </c>
      <c r="D13" s="169"/>
      <c r="E13" s="169"/>
      <c r="F13" s="169"/>
      <c r="G13" s="169"/>
      <c r="H13" s="169"/>
      <c r="I13" s="170"/>
    </row>
    <row r="14" spans="2:9">
      <c r="B14" s="1">
        <v>203</v>
      </c>
      <c r="C14" s="168" t="s">
        <v>180</v>
      </c>
      <c r="D14" s="169"/>
      <c r="E14" s="169"/>
      <c r="F14" s="169"/>
      <c r="G14" s="169"/>
      <c r="H14" s="169"/>
      <c r="I14" s="170"/>
    </row>
    <row r="15" spans="2:9">
      <c r="B15" s="1">
        <v>210</v>
      </c>
      <c r="C15" s="168" t="s">
        <v>150</v>
      </c>
      <c r="D15" s="169"/>
      <c r="E15" s="169"/>
      <c r="F15" s="169"/>
      <c r="G15" s="169"/>
      <c r="H15" s="169"/>
      <c r="I15" s="170"/>
    </row>
    <row r="16" spans="2:9">
      <c r="B16" s="1">
        <v>303</v>
      </c>
      <c r="C16" s="165" t="s">
        <v>127</v>
      </c>
      <c r="D16" s="171"/>
      <c r="E16" s="171"/>
      <c r="F16" s="171"/>
      <c r="G16" s="171"/>
      <c r="H16" s="171"/>
      <c r="I16" s="172"/>
    </row>
    <row r="17" spans="2:9">
      <c r="B17" s="1">
        <v>303</v>
      </c>
      <c r="C17" s="165" t="s">
        <v>151</v>
      </c>
      <c r="D17" s="166"/>
      <c r="E17" s="166"/>
      <c r="F17" s="166"/>
      <c r="G17" s="166"/>
      <c r="H17" s="166"/>
      <c r="I17" s="167"/>
    </row>
    <row r="18" spans="2:9">
      <c r="B18" s="1">
        <v>405</v>
      </c>
      <c r="C18" s="165" t="s">
        <v>202</v>
      </c>
      <c r="D18" s="166"/>
      <c r="E18" s="166"/>
      <c r="F18" s="166"/>
      <c r="G18" s="166"/>
      <c r="H18" s="166"/>
      <c r="I18" s="167"/>
    </row>
    <row r="19" spans="2:9">
      <c r="B19" s="1">
        <v>405</v>
      </c>
      <c r="C19" s="165" t="s">
        <v>154</v>
      </c>
      <c r="D19" s="166"/>
      <c r="E19" s="166"/>
      <c r="F19" s="166"/>
      <c r="G19" s="166"/>
      <c r="H19" s="166"/>
      <c r="I19" s="167"/>
    </row>
    <row r="20" spans="2:9" s="15" customFormat="1">
      <c r="B20" s="1">
        <v>405</v>
      </c>
      <c r="C20" s="165" t="s">
        <v>178</v>
      </c>
      <c r="D20" s="166"/>
      <c r="E20" s="166"/>
      <c r="F20" s="166"/>
      <c r="G20" s="166"/>
      <c r="H20" s="166"/>
      <c r="I20" s="167"/>
    </row>
    <row r="21" spans="2:9">
      <c r="B21" s="1" t="s">
        <v>159</v>
      </c>
      <c r="C21" s="165" t="s">
        <v>95</v>
      </c>
      <c r="D21" s="166"/>
      <c r="E21" s="166"/>
      <c r="F21" s="166"/>
      <c r="G21" s="166"/>
      <c r="H21" s="166"/>
      <c r="I21" s="167"/>
    </row>
    <row r="22" spans="2:9">
      <c r="B22" s="1">
        <v>106</v>
      </c>
      <c r="C22" s="165" t="s">
        <v>152</v>
      </c>
      <c r="D22" s="166"/>
      <c r="E22" s="166"/>
      <c r="F22" s="166"/>
      <c r="G22" s="166"/>
      <c r="H22" s="166"/>
      <c r="I22" s="167"/>
    </row>
    <row r="23" spans="2:9">
      <c r="B23" s="1">
        <v>407</v>
      </c>
      <c r="C23" s="165" t="s">
        <v>96</v>
      </c>
      <c r="D23" s="166"/>
      <c r="E23" s="166"/>
      <c r="F23" s="166"/>
      <c r="G23" s="166"/>
      <c r="H23" s="166"/>
      <c r="I23" s="167"/>
    </row>
    <row r="24" spans="2:9" ht="30">
      <c r="B24" s="2" t="s">
        <v>91</v>
      </c>
      <c r="C24" s="168" t="s">
        <v>92</v>
      </c>
      <c r="D24" s="169"/>
      <c r="E24" s="169"/>
      <c r="F24" s="169"/>
      <c r="G24" s="169"/>
      <c r="H24" s="169"/>
      <c r="I24" s="170"/>
    </row>
    <row r="25" spans="2:9">
      <c r="B25" s="161" t="s">
        <v>97</v>
      </c>
      <c r="C25" s="162"/>
      <c r="D25" s="162"/>
      <c r="E25" s="162"/>
      <c r="F25" s="162"/>
      <c r="G25" s="162"/>
      <c r="H25" s="162"/>
      <c r="I25" s="163"/>
    </row>
    <row r="26" spans="2:9">
      <c r="B26" s="1">
        <v>401</v>
      </c>
      <c r="C26" s="100" t="s">
        <v>98</v>
      </c>
      <c r="D26" s="164"/>
      <c r="E26" s="164"/>
      <c r="F26" s="164"/>
      <c r="G26" s="164"/>
      <c r="H26" s="164"/>
      <c r="I26" s="101"/>
    </row>
    <row r="27" spans="2:9">
      <c r="B27" s="1">
        <v>403</v>
      </c>
      <c r="C27" s="158" t="s">
        <v>99</v>
      </c>
      <c r="D27" s="159"/>
      <c r="E27" s="159"/>
      <c r="F27" s="159"/>
      <c r="G27" s="159"/>
      <c r="H27" s="159"/>
      <c r="I27" s="160"/>
    </row>
    <row r="28" spans="2:9">
      <c r="B28" s="1">
        <v>403</v>
      </c>
      <c r="C28" s="158" t="s">
        <v>100</v>
      </c>
      <c r="D28" s="159"/>
      <c r="E28" s="159"/>
      <c r="F28" s="159"/>
      <c r="G28" s="159"/>
      <c r="H28" s="159"/>
      <c r="I28" s="160"/>
    </row>
    <row r="29" spans="2:9">
      <c r="B29" s="1">
        <v>403</v>
      </c>
      <c r="C29" s="158" t="s">
        <v>101</v>
      </c>
      <c r="D29" s="159"/>
      <c r="E29" s="159"/>
      <c r="F29" s="159"/>
      <c r="G29" s="159"/>
      <c r="H29" s="159"/>
      <c r="I29" s="160"/>
    </row>
    <row r="30" spans="2:9">
      <c r="B30" s="1" t="s">
        <v>159</v>
      </c>
      <c r="C30" s="158" t="s">
        <v>102</v>
      </c>
      <c r="D30" s="159"/>
      <c r="E30" s="159"/>
      <c r="F30" s="159"/>
      <c r="G30" s="159"/>
      <c r="H30" s="159"/>
      <c r="I30" s="160"/>
    </row>
    <row r="31" spans="2:9">
      <c r="B31" s="1" t="s">
        <v>128</v>
      </c>
      <c r="C31" s="158" t="s">
        <v>103</v>
      </c>
      <c r="D31" s="159"/>
      <c r="E31" s="159"/>
      <c r="F31" s="159"/>
      <c r="G31" s="159"/>
      <c r="H31" s="159"/>
      <c r="I31" s="160"/>
    </row>
    <row r="32" spans="2:9">
      <c r="B32" s="161" t="s">
        <v>104</v>
      </c>
      <c r="C32" s="162"/>
      <c r="D32" s="162"/>
      <c r="E32" s="162"/>
      <c r="F32" s="162"/>
      <c r="G32" s="162"/>
      <c r="H32" s="162"/>
      <c r="I32" s="163"/>
    </row>
    <row r="33" spans="2:9">
      <c r="B33" s="1"/>
      <c r="C33" s="158" t="s">
        <v>105</v>
      </c>
      <c r="D33" s="159"/>
      <c r="E33" s="159"/>
      <c r="F33" s="159"/>
      <c r="G33" s="159"/>
      <c r="H33" s="159"/>
      <c r="I33" s="160"/>
    </row>
    <row r="34" spans="2:9">
      <c r="B34" s="1"/>
      <c r="C34" s="100" t="s">
        <v>106</v>
      </c>
      <c r="D34" s="164"/>
      <c r="E34" s="164"/>
      <c r="F34" s="164"/>
      <c r="G34" s="164"/>
      <c r="H34" s="164"/>
      <c r="I34" s="101"/>
    </row>
    <row r="35" spans="2:9">
      <c r="B35" s="1"/>
      <c r="C35" s="158" t="s">
        <v>204</v>
      </c>
      <c r="D35" s="159"/>
      <c r="E35" s="159"/>
      <c r="F35" s="159"/>
      <c r="G35" s="159"/>
      <c r="H35" s="159"/>
      <c r="I35" s="160"/>
    </row>
    <row r="36" spans="2:9">
      <c r="B36" s="161" t="s">
        <v>107</v>
      </c>
      <c r="C36" s="162"/>
      <c r="D36" s="162"/>
      <c r="E36" s="162"/>
      <c r="F36" s="162"/>
      <c r="G36" s="162"/>
      <c r="H36" s="162"/>
      <c r="I36" s="163"/>
    </row>
    <row r="37" spans="2:9">
      <c r="B37" s="1"/>
      <c r="C37" s="158" t="s">
        <v>203</v>
      </c>
      <c r="D37" s="159"/>
      <c r="E37" s="159"/>
      <c r="F37" s="159"/>
      <c r="G37" s="159"/>
      <c r="H37" s="159"/>
      <c r="I37" s="160"/>
    </row>
    <row r="38" spans="2:9">
      <c r="B38" s="1"/>
      <c r="C38" s="158" t="s">
        <v>108</v>
      </c>
      <c r="D38" s="159"/>
      <c r="E38" s="159"/>
      <c r="F38" s="159"/>
      <c r="G38" s="159"/>
      <c r="H38" s="159"/>
      <c r="I38" s="160"/>
    </row>
  </sheetData>
  <mergeCells count="37">
    <mergeCell ref="C35:I35"/>
    <mergeCell ref="B36:I36"/>
    <mergeCell ref="C37:I37"/>
    <mergeCell ref="C38:I38"/>
    <mergeCell ref="C29:I29"/>
    <mergeCell ref="C30:I30"/>
    <mergeCell ref="C31:I31"/>
    <mergeCell ref="B32:I32"/>
    <mergeCell ref="C33:I33"/>
    <mergeCell ref="C34:I34"/>
    <mergeCell ref="C2:I2"/>
    <mergeCell ref="B3:I3"/>
    <mergeCell ref="C16:I16"/>
    <mergeCell ref="C24:I24"/>
    <mergeCell ref="C7:I7"/>
    <mergeCell ref="C4:I4"/>
    <mergeCell ref="C6:I6"/>
    <mergeCell ref="C9:I9"/>
    <mergeCell ref="C11:I11"/>
    <mergeCell ref="C12:I12"/>
    <mergeCell ref="C13:I13"/>
    <mergeCell ref="C14:I14"/>
    <mergeCell ref="C5:I5"/>
    <mergeCell ref="C28:I28"/>
    <mergeCell ref="B25:I25"/>
    <mergeCell ref="C26:I26"/>
    <mergeCell ref="C27:I27"/>
    <mergeCell ref="C8:I8"/>
    <mergeCell ref="C23:I23"/>
    <mergeCell ref="C10:I10"/>
    <mergeCell ref="C21:I21"/>
    <mergeCell ref="C15:I15"/>
    <mergeCell ref="C17:I17"/>
    <mergeCell ref="C19:I19"/>
    <mergeCell ref="C18:I18"/>
    <mergeCell ref="C22:I22"/>
    <mergeCell ref="C20:I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P139"/>
  <sheetViews>
    <sheetView topLeftCell="A37" zoomScale="96" zoomScaleNormal="96" workbookViewId="0">
      <selection activeCell="J115" sqref="J115"/>
    </sheetView>
  </sheetViews>
  <sheetFormatPr defaultRowHeight="15"/>
  <cols>
    <col min="1" max="1" width="6" customWidth="1"/>
    <col min="2" max="2" width="4.85546875" customWidth="1"/>
    <col min="3" max="4" width="4.7109375" customWidth="1"/>
    <col min="5" max="5" width="3.7109375" customWidth="1"/>
    <col min="6" max="6" width="4.85546875" customWidth="1"/>
    <col min="7" max="7" width="7.140625" customWidth="1"/>
    <col min="8" max="8" width="6.28515625" customWidth="1"/>
    <col min="9" max="9" width="5.7109375" customWidth="1"/>
    <col min="10" max="12" width="6.42578125" customWidth="1"/>
    <col min="13" max="13" width="6" customWidth="1"/>
    <col min="14" max="14" width="6.7109375" customWidth="1"/>
    <col min="15" max="15" width="6.5703125" customWidth="1"/>
  </cols>
  <sheetData>
    <row r="2" spans="1:16" ht="15.75">
      <c r="A2" s="15"/>
      <c r="B2" s="17"/>
      <c r="C2" s="97" t="s">
        <v>181</v>
      </c>
      <c r="D2" s="97"/>
      <c r="E2" s="97"/>
      <c r="F2" s="97"/>
      <c r="G2" s="97"/>
      <c r="H2" s="97"/>
      <c r="I2" s="17"/>
      <c r="J2" s="15"/>
      <c r="K2" s="15"/>
      <c r="L2" s="15"/>
      <c r="M2" s="15"/>
      <c r="N2" s="15"/>
      <c r="O2" s="15"/>
      <c r="P2" s="15"/>
    </row>
    <row r="3" spans="1:16" ht="15" customHeight="1">
      <c r="A3" s="18" t="s">
        <v>248</v>
      </c>
      <c r="B3" s="18"/>
      <c r="C3" s="18"/>
      <c r="D3" s="18"/>
      <c r="E3" s="18"/>
      <c r="F3" s="18"/>
      <c r="G3" s="18"/>
      <c r="H3" s="18"/>
      <c r="I3" s="18"/>
      <c r="J3" s="18"/>
      <c r="K3" s="18"/>
      <c r="L3" s="18"/>
      <c r="M3" s="18"/>
      <c r="N3" s="18"/>
      <c r="O3" s="18"/>
      <c r="P3" s="15"/>
    </row>
    <row r="4" spans="1:16" ht="15" customHeight="1">
      <c r="A4" s="18"/>
      <c r="B4" s="18"/>
      <c r="C4" s="18"/>
      <c r="D4" s="18"/>
      <c r="E4" s="18"/>
      <c r="F4" s="18"/>
      <c r="G4" s="18"/>
      <c r="H4" s="18"/>
      <c r="I4" s="18"/>
      <c r="J4" s="18"/>
      <c r="K4" s="18"/>
      <c r="L4" s="18"/>
      <c r="M4" s="18"/>
      <c r="N4" s="18"/>
      <c r="O4" s="18"/>
      <c r="P4" s="15"/>
    </row>
    <row r="5" spans="1:16" ht="15" customHeight="1">
      <c r="A5" s="18"/>
      <c r="B5" s="18"/>
      <c r="C5" s="18"/>
      <c r="D5" s="18"/>
      <c r="E5" s="18"/>
      <c r="F5" s="18"/>
      <c r="G5" s="18"/>
      <c r="H5" s="18"/>
      <c r="I5" s="18"/>
      <c r="J5" s="18"/>
      <c r="K5" s="18"/>
      <c r="L5" s="18"/>
      <c r="M5" s="18"/>
      <c r="N5" s="18"/>
      <c r="O5" s="18"/>
      <c r="P5" s="15"/>
    </row>
    <row r="6" spans="1:16" s="15" customFormat="1" ht="15" customHeight="1">
      <c r="A6" s="18"/>
      <c r="B6" s="18"/>
      <c r="C6" s="18"/>
      <c r="D6" s="18"/>
      <c r="E6" s="18"/>
      <c r="F6" s="18"/>
      <c r="G6" s="18"/>
      <c r="H6" s="18"/>
      <c r="I6" s="18"/>
      <c r="J6" s="18"/>
      <c r="K6" s="18"/>
      <c r="L6" s="18"/>
      <c r="M6" s="18"/>
      <c r="N6" s="18"/>
      <c r="O6" s="18"/>
    </row>
    <row r="7" spans="1:16" s="15" customFormat="1" ht="15" customHeight="1">
      <c r="A7" s="18"/>
      <c r="B7" s="18"/>
      <c r="C7" s="18"/>
      <c r="D7" s="18"/>
      <c r="E7" s="18"/>
      <c r="F7" s="18"/>
      <c r="G7" s="18"/>
      <c r="H7" s="18"/>
      <c r="I7" s="18"/>
      <c r="J7" s="18"/>
      <c r="K7" s="18"/>
      <c r="L7" s="18"/>
      <c r="M7" s="18"/>
      <c r="N7" s="18"/>
      <c r="O7" s="18"/>
    </row>
    <row r="8" spans="1:16" s="15" customFormat="1" ht="15" customHeight="1">
      <c r="A8" s="18"/>
      <c r="B8" s="18"/>
      <c r="C8" s="18"/>
      <c r="D8" s="18"/>
      <c r="E8" s="18"/>
      <c r="F8" s="18"/>
      <c r="G8" s="18"/>
      <c r="H8" s="18"/>
      <c r="I8" s="18"/>
      <c r="J8" s="18"/>
      <c r="K8" s="18"/>
      <c r="L8" s="18"/>
      <c r="M8" s="18"/>
      <c r="N8" s="18"/>
      <c r="O8" s="18"/>
    </row>
    <row r="9" spans="1:16" s="15" customFormat="1" ht="15" customHeight="1">
      <c r="A9" s="18"/>
      <c r="B9" s="18"/>
      <c r="C9" s="18"/>
      <c r="D9" s="18"/>
      <c r="E9" s="18"/>
      <c r="F9" s="18"/>
      <c r="G9" s="18"/>
      <c r="H9" s="18"/>
      <c r="I9" s="18"/>
      <c r="J9" s="18"/>
      <c r="K9" s="18"/>
      <c r="L9" s="18"/>
      <c r="M9" s="18"/>
      <c r="N9" s="18"/>
      <c r="O9" s="18"/>
    </row>
    <row r="10" spans="1:16" s="15" customFormat="1" ht="15" customHeight="1">
      <c r="A10" s="18"/>
      <c r="B10" s="18"/>
      <c r="C10" s="18"/>
      <c r="D10" s="18"/>
      <c r="E10" s="18"/>
      <c r="F10" s="18"/>
      <c r="G10" s="18"/>
      <c r="H10" s="18"/>
      <c r="I10" s="18"/>
      <c r="J10" s="18"/>
      <c r="K10" s="18"/>
      <c r="L10" s="18"/>
      <c r="M10" s="18"/>
      <c r="N10" s="18"/>
      <c r="O10" s="18"/>
    </row>
    <row r="11" spans="1:16" s="15" customFormat="1" ht="15" customHeight="1">
      <c r="A11" s="18"/>
      <c r="B11" s="18"/>
      <c r="C11" s="18"/>
      <c r="D11" s="18"/>
      <c r="E11" s="18"/>
      <c r="F11" s="18"/>
      <c r="G11" s="18"/>
      <c r="H11" s="18"/>
      <c r="I11" s="18"/>
      <c r="J11" s="18"/>
      <c r="K11" s="18"/>
      <c r="L11" s="18"/>
      <c r="M11" s="18"/>
      <c r="N11" s="18"/>
      <c r="O11" s="18"/>
    </row>
    <row r="12" spans="1:16" s="15" customFormat="1" ht="15" customHeight="1">
      <c r="A12" s="18"/>
      <c r="B12" s="18"/>
      <c r="C12" s="18"/>
      <c r="D12" s="18"/>
      <c r="E12" s="18"/>
      <c r="F12" s="18"/>
      <c r="G12" s="18"/>
      <c r="H12" s="18"/>
      <c r="I12" s="18"/>
      <c r="J12" s="18"/>
      <c r="K12" s="18"/>
      <c r="L12" s="18"/>
      <c r="M12" s="18"/>
      <c r="N12" s="18"/>
      <c r="O12" s="18"/>
    </row>
    <row r="13" spans="1:16" s="15" customFormat="1" ht="15" customHeight="1">
      <c r="A13" s="18"/>
      <c r="B13" s="18"/>
      <c r="C13" s="18"/>
      <c r="D13" s="18"/>
      <c r="E13" s="18"/>
      <c r="F13" s="18"/>
      <c r="G13" s="18"/>
      <c r="H13" s="18"/>
      <c r="I13" s="18"/>
      <c r="J13" s="18"/>
      <c r="K13" s="18"/>
      <c r="L13" s="18"/>
      <c r="M13" s="18"/>
      <c r="N13" s="18"/>
      <c r="O13" s="18"/>
    </row>
    <row r="14" spans="1:16" s="15" customFormat="1" ht="15" customHeight="1">
      <c r="A14" s="18"/>
      <c r="B14" s="18"/>
      <c r="C14" s="18"/>
      <c r="D14" s="18"/>
      <c r="E14" s="18"/>
      <c r="F14" s="18"/>
      <c r="G14" s="18"/>
      <c r="H14" s="18"/>
      <c r="I14" s="18"/>
      <c r="J14" s="18"/>
      <c r="K14" s="18"/>
      <c r="L14" s="18"/>
      <c r="M14" s="18"/>
      <c r="N14" s="18"/>
      <c r="O14" s="18"/>
    </row>
    <row r="15" spans="1:16" s="15" customFormat="1" ht="15.75" customHeight="1">
      <c r="A15" s="18"/>
      <c r="B15" s="18"/>
      <c r="C15" s="18"/>
      <c r="D15" s="18"/>
      <c r="E15" s="18"/>
      <c r="F15" s="18"/>
      <c r="G15" s="18"/>
      <c r="H15" s="18"/>
      <c r="I15" s="18"/>
      <c r="J15" s="18"/>
      <c r="K15" s="18"/>
      <c r="L15" s="18"/>
      <c r="M15" s="18"/>
      <c r="N15" s="18"/>
      <c r="O15" s="18"/>
    </row>
    <row r="16" spans="1:16" s="15" customFormat="1">
      <c r="A16" s="18"/>
      <c r="B16" s="18"/>
      <c r="C16" s="18"/>
      <c r="D16" s="18"/>
      <c r="E16" s="18"/>
      <c r="F16" s="18"/>
      <c r="G16" s="18"/>
      <c r="H16" s="18"/>
      <c r="I16" s="18"/>
      <c r="J16" s="18"/>
      <c r="K16" s="18"/>
      <c r="L16" s="18"/>
      <c r="M16" s="18"/>
      <c r="N16" s="18"/>
      <c r="O16" s="18"/>
    </row>
    <row r="17" spans="1:16">
      <c r="A17" s="18"/>
      <c r="B17" s="18"/>
      <c r="C17" s="18"/>
      <c r="D17" s="18"/>
      <c r="E17" s="18"/>
      <c r="F17" s="18"/>
      <c r="G17" s="18"/>
      <c r="H17" s="18"/>
      <c r="I17" s="18"/>
      <c r="J17" s="18"/>
      <c r="K17" s="18"/>
      <c r="L17" s="18"/>
      <c r="M17" s="18"/>
      <c r="N17" s="18"/>
      <c r="O17" s="18"/>
      <c r="P17" s="15"/>
    </row>
    <row r="18" spans="1:16" ht="48.75" customHeight="1">
      <c r="A18" s="18"/>
      <c r="B18" s="18"/>
      <c r="C18" s="18"/>
      <c r="D18" s="18"/>
      <c r="E18" s="18"/>
      <c r="F18" s="18"/>
      <c r="G18" s="18"/>
      <c r="H18" s="18"/>
      <c r="I18" s="18"/>
      <c r="J18" s="18"/>
      <c r="K18" s="18"/>
      <c r="L18" s="18"/>
      <c r="M18" s="18"/>
      <c r="N18" s="18"/>
      <c r="O18" s="18"/>
      <c r="P18" s="15"/>
    </row>
    <row r="19" spans="1:16" s="15" customFormat="1" ht="16.5" customHeight="1">
      <c r="A19" s="18"/>
      <c r="B19" s="18"/>
      <c r="C19" s="18"/>
      <c r="D19" s="18"/>
      <c r="E19" s="18"/>
      <c r="F19" s="18"/>
      <c r="G19" s="18"/>
      <c r="H19" s="18"/>
      <c r="I19" s="18"/>
      <c r="J19" s="18"/>
      <c r="K19" s="18"/>
      <c r="L19" s="18"/>
      <c r="M19" s="18"/>
      <c r="N19" s="18"/>
      <c r="O19" s="18"/>
    </row>
    <row r="20" spans="1:16" s="15" customFormat="1" ht="15" customHeight="1">
      <c r="A20" s="18"/>
      <c r="B20" s="18"/>
      <c r="C20" s="18"/>
      <c r="D20" s="18"/>
      <c r="E20" s="18"/>
      <c r="F20" s="18"/>
      <c r="G20" s="18"/>
      <c r="H20" s="18"/>
      <c r="I20" s="18"/>
      <c r="J20" s="18"/>
      <c r="K20" s="18"/>
      <c r="L20" s="18"/>
      <c r="M20" s="18"/>
      <c r="N20" s="18"/>
      <c r="O20" s="18"/>
    </row>
    <row r="21" spans="1:16" s="15" customFormat="1" ht="14.25" customHeight="1">
      <c r="A21" s="18"/>
      <c r="B21" s="18"/>
      <c r="C21" s="18"/>
      <c r="D21" s="18"/>
      <c r="E21" s="18"/>
      <c r="F21" s="18"/>
      <c r="G21" s="18"/>
      <c r="H21" s="18"/>
      <c r="I21" s="18"/>
      <c r="J21" s="18"/>
      <c r="K21" s="18"/>
      <c r="L21" s="18"/>
      <c r="M21" s="18"/>
      <c r="N21" s="18"/>
      <c r="O21" s="18"/>
    </row>
    <row r="22" spans="1:16" s="15" customFormat="1" ht="14.25" customHeight="1">
      <c r="A22" s="18"/>
      <c r="B22" s="18"/>
      <c r="C22" s="18"/>
      <c r="D22" s="18"/>
      <c r="E22" s="18"/>
      <c r="F22" s="18"/>
      <c r="G22" s="18"/>
      <c r="H22" s="18"/>
      <c r="I22" s="18"/>
      <c r="J22" s="18"/>
      <c r="K22" s="18"/>
      <c r="L22" s="18"/>
      <c r="M22" s="18"/>
      <c r="N22" s="18"/>
      <c r="O22" s="18"/>
    </row>
    <row r="23" spans="1:16" s="15" customFormat="1" ht="13.5" customHeight="1">
      <c r="A23" s="18"/>
      <c r="B23" s="18"/>
      <c r="C23" s="18"/>
      <c r="D23" s="18"/>
      <c r="E23" s="18"/>
      <c r="F23" s="18"/>
      <c r="G23" s="18"/>
      <c r="H23" s="18"/>
      <c r="I23" s="18"/>
      <c r="J23" s="18"/>
      <c r="K23" s="18"/>
      <c r="L23" s="18"/>
      <c r="M23" s="18"/>
      <c r="N23" s="18"/>
      <c r="O23" s="18"/>
    </row>
    <row r="24" spans="1:16" s="15" customFormat="1" ht="14.25" customHeight="1">
      <c r="A24" s="18"/>
      <c r="B24" s="18"/>
      <c r="C24" s="18"/>
      <c r="D24" s="18"/>
      <c r="E24" s="18"/>
      <c r="F24" s="18"/>
      <c r="G24" s="18"/>
      <c r="H24" s="18"/>
      <c r="I24" s="18"/>
      <c r="J24" s="18"/>
      <c r="K24" s="18"/>
      <c r="L24" s="18"/>
      <c r="M24" s="18"/>
      <c r="N24" s="18"/>
      <c r="O24" s="18"/>
    </row>
    <row r="25" spans="1:16" s="15" customFormat="1" ht="14.25" customHeight="1">
      <c r="A25" s="18"/>
      <c r="B25" s="18"/>
      <c r="C25" s="18"/>
      <c r="D25" s="18"/>
      <c r="E25" s="18"/>
      <c r="F25" s="18"/>
      <c r="G25" s="18"/>
      <c r="H25" s="18"/>
      <c r="I25" s="18"/>
      <c r="J25" s="18"/>
      <c r="K25" s="18"/>
      <c r="L25" s="18"/>
      <c r="M25" s="18"/>
      <c r="N25" s="18"/>
      <c r="O25" s="18"/>
    </row>
    <row r="26" spans="1:16" s="15" customFormat="1" ht="28.5" customHeight="1">
      <c r="A26" s="18"/>
      <c r="B26" s="18"/>
      <c r="C26" s="18"/>
      <c r="D26" s="18"/>
      <c r="E26" s="18"/>
      <c r="F26" s="18"/>
      <c r="G26" s="18"/>
      <c r="H26" s="18"/>
      <c r="I26" s="18"/>
      <c r="J26" s="18"/>
      <c r="K26" s="18"/>
      <c r="L26" s="18"/>
      <c r="M26" s="18"/>
      <c r="N26" s="18"/>
      <c r="O26" s="18"/>
    </row>
    <row r="27" spans="1:16" s="15" customFormat="1" ht="15" customHeight="1">
      <c r="A27" s="18"/>
      <c r="B27" s="18"/>
      <c r="C27" s="18"/>
      <c r="D27" s="18"/>
      <c r="E27" s="18"/>
      <c r="F27" s="18"/>
      <c r="G27" s="18"/>
      <c r="H27" s="18"/>
      <c r="I27" s="18"/>
      <c r="J27" s="18"/>
      <c r="K27" s="18"/>
      <c r="L27" s="18"/>
      <c r="M27" s="18"/>
      <c r="N27" s="18"/>
      <c r="O27" s="18"/>
    </row>
    <row r="28" spans="1:16" s="15" customFormat="1" ht="14.25" customHeight="1">
      <c r="A28" s="18"/>
      <c r="B28" s="18"/>
      <c r="C28" s="18"/>
      <c r="D28" s="18"/>
      <c r="E28" s="18"/>
      <c r="F28" s="18"/>
      <c r="G28" s="18"/>
      <c r="H28" s="18"/>
      <c r="I28" s="18"/>
      <c r="J28" s="18"/>
      <c r="K28" s="18"/>
      <c r="L28" s="18"/>
      <c r="M28" s="18"/>
      <c r="N28" s="18"/>
      <c r="O28" s="18"/>
    </row>
    <row r="29" spans="1:16" s="15" customFormat="1" ht="12.75" customHeight="1">
      <c r="A29" s="18"/>
      <c r="B29" s="18"/>
      <c r="C29" s="18"/>
      <c r="D29" s="18"/>
      <c r="E29" s="18"/>
      <c r="F29" s="18"/>
      <c r="G29" s="18"/>
      <c r="H29" s="18"/>
      <c r="I29" s="18"/>
      <c r="J29" s="18"/>
      <c r="K29" s="18"/>
      <c r="L29" s="18"/>
      <c r="M29" s="18"/>
      <c r="N29" s="18"/>
      <c r="O29" s="18"/>
    </row>
    <row r="30" spans="1:16" s="15" customFormat="1" ht="16.5" customHeight="1">
      <c r="A30" s="18"/>
      <c r="B30" s="18"/>
      <c r="C30" s="18"/>
      <c r="D30" s="18"/>
      <c r="E30" s="18"/>
      <c r="F30" s="18"/>
      <c r="G30" s="18"/>
      <c r="H30" s="18"/>
      <c r="I30" s="18"/>
      <c r="J30" s="18"/>
      <c r="K30" s="18"/>
      <c r="L30" s="18"/>
      <c r="M30" s="18"/>
      <c r="N30" s="18"/>
      <c r="O30" s="18"/>
    </row>
    <row r="31" spans="1:16" s="15" customFormat="1" ht="12" customHeight="1">
      <c r="A31" s="18"/>
      <c r="B31" s="18"/>
      <c r="C31" s="18"/>
      <c r="D31" s="18"/>
      <c r="E31" s="18"/>
      <c r="F31" s="18"/>
      <c r="G31" s="18"/>
      <c r="H31" s="18"/>
      <c r="I31" s="18"/>
      <c r="J31" s="18"/>
      <c r="K31" s="18"/>
      <c r="L31" s="18"/>
      <c r="M31" s="18"/>
      <c r="N31" s="18"/>
      <c r="O31" s="18"/>
    </row>
    <row r="32" spans="1:16" s="15" customFormat="1" ht="14.25" customHeight="1">
      <c r="A32" s="18"/>
      <c r="B32" s="18"/>
      <c r="C32" s="18"/>
      <c r="D32" s="18"/>
      <c r="E32" s="18"/>
      <c r="F32" s="18"/>
      <c r="G32" s="18"/>
      <c r="H32" s="18"/>
      <c r="I32" s="18"/>
      <c r="J32" s="18"/>
      <c r="K32" s="18"/>
      <c r="L32" s="18"/>
      <c r="M32" s="18"/>
      <c r="N32" s="18"/>
      <c r="O32" s="18"/>
    </row>
    <row r="33" spans="1:16" s="15" customFormat="1" ht="14.25" customHeight="1">
      <c r="A33" s="18"/>
      <c r="B33" s="18"/>
      <c r="C33" s="18"/>
      <c r="D33" s="18"/>
      <c r="E33" s="18"/>
      <c r="F33" s="18"/>
      <c r="G33" s="18"/>
      <c r="H33" s="18"/>
      <c r="I33" s="18"/>
      <c r="J33" s="18"/>
      <c r="K33" s="18"/>
      <c r="L33" s="18"/>
      <c r="M33" s="18"/>
      <c r="N33" s="18"/>
      <c r="O33" s="18"/>
    </row>
    <row r="34" spans="1:16" ht="15" customHeight="1">
      <c r="A34" s="18"/>
      <c r="B34" s="18"/>
      <c r="C34" s="18"/>
      <c r="D34" s="18"/>
      <c r="E34" s="18"/>
      <c r="F34" s="18"/>
      <c r="G34" s="18"/>
      <c r="H34" s="18"/>
      <c r="I34" s="18"/>
      <c r="J34" s="18"/>
      <c r="K34" s="18"/>
      <c r="L34" s="18"/>
      <c r="M34" s="18"/>
      <c r="N34" s="18"/>
      <c r="O34" s="18"/>
      <c r="P34" s="15"/>
    </row>
    <row r="35" spans="1:16">
      <c r="A35" s="18"/>
      <c r="B35" s="18"/>
      <c r="C35" s="18"/>
      <c r="D35" s="18"/>
      <c r="E35" s="18"/>
      <c r="F35" s="18"/>
      <c r="G35" s="18"/>
      <c r="H35" s="18"/>
      <c r="I35" s="18"/>
      <c r="J35" s="18"/>
      <c r="K35" s="18"/>
      <c r="L35" s="18"/>
      <c r="M35" s="18"/>
      <c r="N35" s="18"/>
      <c r="O35" s="18"/>
      <c r="P35" s="15"/>
    </row>
    <row r="36" spans="1:16" ht="15" customHeight="1">
      <c r="A36" s="18"/>
      <c r="B36" s="18"/>
      <c r="C36" s="18"/>
      <c r="D36" s="18"/>
      <c r="E36" s="18"/>
      <c r="F36" s="18"/>
      <c r="G36" s="18"/>
      <c r="H36" s="18"/>
      <c r="I36" s="18"/>
      <c r="J36" s="18"/>
      <c r="K36" s="18"/>
      <c r="L36" s="18"/>
      <c r="M36" s="18"/>
      <c r="N36" s="18"/>
      <c r="O36" s="18"/>
      <c r="P36" s="15"/>
    </row>
    <row r="37" spans="1:16" ht="15" customHeight="1">
      <c r="A37" s="18"/>
      <c r="B37" s="18"/>
      <c r="C37" s="18"/>
      <c r="D37" s="18"/>
      <c r="E37" s="18"/>
      <c r="F37" s="18"/>
      <c r="G37" s="18"/>
      <c r="H37" s="18"/>
      <c r="I37" s="18"/>
      <c r="J37" s="18"/>
      <c r="K37" s="18"/>
      <c r="L37" s="18"/>
      <c r="M37" s="18"/>
      <c r="N37" s="18"/>
      <c r="O37" s="18"/>
      <c r="P37" s="15"/>
    </row>
    <row r="38" spans="1:16">
      <c r="A38" s="18"/>
      <c r="B38" s="18"/>
      <c r="C38" s="18"/>
      <c r="D38" s="18"/>
      <c r="E38" s="18"/>
      <c r="F38" s="18"/>
      <c r="G38" s="18"/>
      <c r="H38" s="18"/>
      <c r="I38" s="18"/>
      <c r="J38" s="18"/>
      <c r="K38" s="18"/>
      <c r="L38" s="18"/>
      <c r="M38" s="18"/>
      <c r="N38" s="18"/>
      <c r="O38" s="18"/>
      <c r="P38" s="15"/>
    </row>
    <row r="39" spans="1:16">
      <c r="A39" s="18"/>
      <c r="B39" s="18"/>
      <c r="C39" s="18"/>
      <c r="D39" s="18"/>
      <c r="E39" s="18"/>
      <c r="F39" s="18"/>
      <c r="G39" s="18"/>
      <c r="H39" s="18"/>
      <c r="I39" s="18"/>
      <c r="J39" s="18"/>
      <c r="K39" s="18"/>
      <c r="L39" s="18"/>
      <c r="M39" s="18"/>
      <c r="N39" s="18"/>
      <c r="O39" s="18"/>
      <c r="P39" s="15"/>
    </row>
    <row r="40" spans="1:16">
      <c r="A40" s="18"/>
      <c r="B40" s="18"/>
      <c r="C40" s="18"/>
      <c r="D40" s="18"/>
      <c r="E40" s="18"/>
      <c r="F40" s="18"/>
      <c r="G40" s="18"/>
      <c r="H40" s="18"/>
      <c r="I40" s="18"/>
      <c r="J40" s="18"/>
      <c r="K40" s="18"/>
      <c r="L40" s="18"/>
      <c r="M40" s="18"/>
      <c r="N40" s="18"/>
      <c r="O40" s="18"/>
      <c r="P40" s="15"/>
    </row>
    <row r="41" spans="1:16" ht="15" customHeight="1">
      <c r="A41" s="18"/>
      <c r="B41" s="18"/>
      <c r="C41" s="18"/>
      <c r="D41" s="18"/>
      <c r="E41" s="18"/>
      <c r="F41" s="18"/>
      <c r="G41" s="18"/>
      <c r="H41" s="18"/>
      <c r="I41" s="18"/>
      <c r="J41" s="18"/>
      <c r="K41" s="18"/>
      <c r="L41" s="18"/>
      <c r="M41" s="18"/>
      <c r="N41" s="18"/>
      <c r="O41" s="18"/>
      <c r="P41" s="15"/>
    </row>
    <row r="42" spans="1:16">
      <c r="A42" s="18"/>
      <c r="B42" s="18"/>
      <c r="C42" s="18"/>
      <c r="D42" s="18"/>
      <c r="E42" s="18"/>
      <c r="F42" s="18"/>
      <c r="G42" s="18"/>
      <c r="H42" s="18"/>
      <c r="I42" s="18"/>
      <c r="J42" s="18"/>
      <c r="K42" s="18"/>
      <c r="L42" s="18"/>
      <c r="M42" s="18"/>
      <c r="N42" s="18"/>
      <c r="O42" s="18"/>
      <c r="P42" s="15"/>
    </row>
    <row r="43" spans="1:16">
      <c r="A43" s="18"/>
      <c r="B43" s="18"/>
      <c r="C43" s="18"/>
      <c r="D43" s="18"/>
      <c r="E43" s="18"/>
      <c r="F43" s="18"/>
      <c r="G43" s="18"/>
      <c r="H43" s="18"/>
      <c r="I43" s="18"/>
      <c r="J43" s="18"/>
      <c r="K43" s="18"/>
      <c r="L43" s="18"/>
      <c r="M43" s="18"/>
      <c r="N43" s="18"/>
      <c r="O43" s="18"/>
      <c r="P43" s="15"/>
    </row>
    <row r="44" spans="1:16" ht="15" customHeight="1">
      <c r="A44" s="18"/>
      <c r="B44" s="18"/>
      <c r="C44" s="18"/>
      <c r="D44" s="18"/>
      <c r="E44" s="18"/>
      <c r="F44" s="18"/>
      <c r="G44" s="18"/>
      <c r="H44" s="18"/>
      <c r="I44" s="18"/>
      <c r="J44" s="18"/>
      <c r="K44" s="18"/>
      <c r="L44" s="18"/>
      <c r="M44" s="18"/>
      <c r="N44" s="18"/>
      <c r="O44" s="18"/>
      <c r="P44" s="15"/>
    </row>
    <row r="45" spans="1:16">
      <c r="A45" s="18"/>
      <c r="B45" s="18"/>
      <c r="C45" s="18"/>
      <c r="D45" s="18"/>
      <c r="E45" s="18"/>
      <c r="F45" s="18"/>
      <c r="G45" s="18"/>
      <c r="H45" s="18"/>
      <c r="I45" s="18"/>
      <c r="J45" s="18"/>
      <c r="K45" s="18"/>
      <c r="L45" s="18"/>
      <c r="M45" s="18"/>
      <c r="N45" s="18"/>
      <c r="O45" s="18"/>
      <c r="P45" s="15"/>
    </row>
    <row r="46" spans="1:16">
      <c r="A46" s="18"/>
      <c r="B46" s="18"/>
      <c r="C46" s="18"/>
      <c r="D46" s="18"/>
      <c r="E46" s="18"/>
      <c r="F46" s="18"/>
      <c r="G46" s="18"/>
      <c r="H46" s="18"/>
      <c r="I46" s="18"/>
      <c r="J46" s="18"/>
      <c r="K46" s="18"/>
      <c r="L46" s="18"/>
      <c r="M46" s="18"/>
      <c r="N46" s="18"/>
      <c r="O46" s="18"/>
      <c r="P46" s="15"/>
    </row>
    <row r="47" spans="1:16">
      <c r="A47" s="18"/>
      <c r="B47" s="18"/>
      <c r="C47" s="18"/>
      <c r="D47" s="18"/>
      <c r="E47" s="18"/>
      <c r="F47" s="18"/>
      <c r="G47" s="18"/>
      <c r="H47" s="18"/>
      <c r="I47" s="18"/>
      <c r="J47" s="18"/>
      <c r="K47" s="18"/>
      <c r="L47" s="18"/>
      <c r="M47" s="18"/>
      <c r="N47" s="18"/>
      <c r="O47" s="18"/>
      <c r="P47" s="15"/>
    </row>
    <row r="48" spans="1:16">
      <c r="A48" s="18"/>
      <c r="B48" s="18"/>
      <c r="C48" s="18"/>
      <c r="D48" s="18"/>
      <c r="E48" s="18"/>
      <c r="F48" s="18"/>
      <c r="G48" s="18"/>
      <c r="H48" s="18"/>
      <c r="I48" s="18"/>
      <c r="J48" s="18"/>
      <c r="K48" s="18"/>
      <c r="L48" s="18"/>
      <c r="M48" s="18"/>
      <c r="N48" s="18"/>
      <c r="O48" s="18"/>
      <c r="P48" s="15"/>
    </row>
    <row r="49" spans="1:16">
      <c r="A49" s="18"/>
      <c r="B49" s="18"/>
      <c r="C49" s="18"/>
      <c r="D49" s="18"/>
      <c r="E49" s="18"/>
      <c r="F49" s="18"/>
      <c r="G49" s="18"/>
      <c r="H49" s="18"/>
      <c r="I49" s="18"/>
      <c r="J49" s="18"/>
      <c r="K49" s="18"/>
      <c r="L49" s="18"/>
      <c r="M49" s="18"/>
      <c r="N49" s="18"/>
      <c r="O49" s="18"/>
      <c r="P49" s="15"/>
    </row>
    <row r="50" spans="1:16">
      <c r="A50" s="18"/>
      <c r="B50" s="18"/>
      <c r="C50" s="18"/>
      <c r="D50" s="18"/>
      <c r="E50" s="18"/>
      <c r="F50" s="18"/>
      <c r="G50" s="18"/>
      <c r="H50" s="18"/>
      <c r="I50" s="18"/>
      <c r="J50" s="18"/>
      <c r="K50" s="18"/>
      <c r="L50" s="18"/>
      <c r="M50" s="18"/>
      <c r="N50" s="18"/>
      <c r="O50" s="18"/>
      <c r="P50" s="15"/>
    </row>
    <row r="51" spans="1:16">
      <c r="A51" s="18"/>
      <c r="B51" s="18"/>
      <c r="C51" s="18"/>
      <c r="D51" s="18"/>
      <c r="E51" s="18"/>
      <c r="F51" s="18"/>
      <c r="G51" s="18"/>
      <c r="H51" s="18"/>
      <c r="I51" s="18"/>
      <c r="J51" s="18"/>
      <c r="K51" s="18"/>
      <c r="L51" s="18"/>
      <c r="M51" s="18"/>
      <c r="N51" s="18"/>
      <c r="O51" s="18"/>
      <c r="P51" s="15"/>
    </row>
    <row r="52" spans="1:16">
      <c r="A52" s="18"/>
      <c r="B52" s="18"/>
      <c r="C52" s="18"/>
      <c r="D52" s="18"/>
      <c r="E52" s="18"/>
      <c r="F52" s="18"/>
      <c r="G52" s="18"/>
      <c r="H52" s="18"/>
      <c r="I52" s="18"/>
      <c r="J52" s="18"/>
      <c r="K52" s="18"/>
      <c r="L52" s="18"/>
      <c r="M52" s="18"/>
      <c r="N52" s="18"/>
      <c r="O52" s="18"/>
      <c r="P52" s="15"/>
    </row>
    <row r="53" spans="1:16">
      <c r="A53" s="18"/>
      <c r="B53" s="18"/>
      <c r="C53" s="18"/>
      <c r="D53" s="18"/>
      <c r="E53" s="18"/>
      <c r="F53" s="18"/>
      <c r="G53" s="18"/>
      <c r="H53" s="18"/>
      <c r="I53" s="18"/>
      <c r="J53" s="18"/>
      <c r="K53" s="18"/>
      <c r="L53" s="18"/>
      <c r="M53" s="18"/>
      <c r="N53" s="18"/>
      <c r="O53" s="18"/>
      <c r="P53" s="15"/>
    </row>
    <row r="54" spans="1:16">
      <c r="A54" s="18"/>
      <c r="B54" s="18"/>
      <c r="C54" s="18"/>
      <c r="D54" s="18"/>
      <c r="E54" s="18"/>
      <c r="F54" s="18"/>
      <c r="G54" s="18"/>
      <c r="H54" s="18"/>
      <c r="I54" s="18"/>
      <c r="J54" s="18"/>
      <c r="K54" s="18"/>
      <c r="L54" s="18"/>
      <c r="M54" s="18"/>
      <c r="N54" s="18"/>
      <c r="O54" s="18"/>
      <c r="P54" s="15"/>
    </row>
    <row r="55" spans="1:16">
      <c r="A55" s="18"/>
      <c r="B55" s="18"/>
      <c r="C55" s="18"/>
      <c r="D55" s="18"/>
      <c r="E55" s="18"/>
      <c r="F55" s="18"/>
      <c r="G55" s="18"/>
      <c r="H55" s="18"/>
      <c r="I55" s="18"/>
      <c r="J55" s="18"/>
      <c r="K55" s="18"/>
      <c r="L55" s="18"/>
      <c r="M55" s="18"/>
      <c r="N55" s="18"/>
      <c r="O55" s="18"/>
      <c r="P55" s="15"/>
    </row>
    <row r="56" spans="1:16">
      <c r="A56" s="18"/>
      <c r="B56" s="18"/>
      <c r="C56" s="18"/>
      <c r="D56" s="18"/>
      <c r="E56" s="18"/>
      <c r="F56" s="18"/>
      <c r="G56" s="18"/>
      <c r="H56" s="18"/>
      <c r="I56" s="18"/>
      <c r="J56" s="18"/>
      <c r="K56" s="18"/>
      <c r="L56" s="18"/>
      <c r="M56" s="18"/>
      <c r="N56" s="18"/>
      <c r="O56" s="18"/>
      <c r="P56" s="15"/>
    </row>
    <row r="57" spans="1:16">
      <c r="A57" s="18"/>
      <c r="B57" s="18"/>
      <c r="C57" s="18"/>
      <c r="D57" s="18"/>
      <c r="E57" s="18"/>
      <c r="F57" s="18"/>
      <c r="G57" s="18"/>
      <c r="H57" s="18"/>
      <c r="I57" s="18"/>
      <c r="J57" s="18"/>
      <c r="K57" s="18"/>
      <c r="L57" s="18"/>
      <c r="M57" s="18"/>
      <c r="N57" s="18"/>
      <c r="O57" s="18"/>
      <c r="P57" s="15"/>
    </row>
    <row r="58" spans="1:16">
      <c r="A58" s="18"/>
      <c r="B58" s="18"/>
      <c r="C58" s="18"/>
      <c r="D58" s="18"/>
      <c r="E58" s="18"/>
      <c r="F58" s="18"/>
      <c r="G58" s="18"/>
      <c r="H58" s="18"/>
      <c r="I58" s="18"/>
      <c r="J58" s="18"/>
      <c r="K58" s="18"/>
      <c r="L58" s="18"/>
      <c r="M58" s="18"/>
      <c r="N58" s="18"/>
      <c r="O58" s="18"/>
      <c r="P58" s="15"/>
    </row>
    <row r="59" spans="1:16">
      <c r="A59" s="18"/>
      <c r="B59" s="18"/>
      <c r="C59" s="18"/>
      <c r="D59" s="18"/>
      <c r="E59" s="18"/>
      <c r="F59" s="18"/>
      <c r="G59" s="18"/>
      <c r="H59" s="18"/>
      <c r="I59" s="18"/>
      <c r="J59" s="18"/>
      <c r="K59" s="18"/>
      <c r="L59" s="18"/>
      <c r="M59" s="18"/>
      <c r="N59" s="18"/>
      <c r="O59" s="18"/>
      <c r="P59" s="15"/>
    </row>
    <row r="60" spans="1:16">
      <c r="A60" s="18"/>
      <c r="B60" s="18"/>
      <c r="C60" s="18"/>
      <c r="D60" s="18"/>
      <c r="E60" s="18"/>
      <c r="F60" s="18"/>
      <c r="G60" s="18"/>
      <c r="H60" s="18"/>
      <c r="I60" s="18"/>
      <c r="J60" s="18"/>
      <c r="K60" s="18"/>
      <c r="L60" s="18"/>
      <c r="M60" s="18"/>
      <c r="N60" s="18"/>
      <c r="O60" s="18"/>
      <c r="P60" s="15"/>
    </row>
    <row r="61" spans="1:16">
      <c r="A61" s="18"/>
      <c r="B61" s="18"/>
      <c r="C61" s="18"/>
      <c r="D61" s="18"/>
      <c r="E61" s="18"/>
      <c r="F61" s="18"/>
      <c r="G61" s="18"/>
      <c r="H61" s="18"/>
      <c r="I61" s="18"/>
      <c r="J61" s="18"/>
      <c r="K61" s="18"/>
      <c r="L61" s="18"/>
      <c r="M61" s="18"/>
      <c r="N61" s="18"/>
      <c r="O61" s="18"/>
      <c r="P61" s="15"/>
    </row>
    <row r="62" spans="1:16">
      <c r="A62" s="18"/>
      <c r="B62" s="18"/>
      <c r="C62" s="18"/>
      <c r="D62" s="18"/>
      <c r="E62" s="18"/>
      <c r="F62" s="18"/>
      <c r="G62" s="18"/>
      <c r="H62" s="18"/>
      <c r="I62" s="18"/>
      <c r="J62" s="18"/>
      <c r="K62" s="18"/>
      <c r="L62" s="18"/>
      <c r="M62" s="18"/>
      <c r="N62" s="18"/>
      <c r="O62" s="18"/>
      <c r="P62" s="15"/>
    </row>
    <row r="63" spans="1:16" ht="15" customHeight="1">
      <c r="A63" s="18"/>
      <c r="B63" s="18"/>
      <c r="C63" s="18"/>
      <c r="D63" s="18"/>
      <c r="E63" s="18"/>
      <c r="F63" s="18"/>
      <c r="G63" s="18"/>
      <c r="H63" s="18"/>
      <c r="I63" s="18"/>
      <c r="J63" s="18"/>
      <c r="K63" s="18"/>
      <c r="L63" s="18"/>
      <c r="M63" s="18"/>
      <c r="N63" s="18"/>
      <c r="O63" s="18"/>
      <c r="P63" s="15"/>
    </row>
    <row r="64" spans="1:16" ht="15" customHeight="1">
      <c r="A64" s="18"/>
      <c r="B64" s="18"/>
      <c r="C64" s="18"/>
      <c r="D64" s="18"/>
      <c r="E64" s="18"/>
      <c r="F64" s="18"/>
      <c r="G64" s="18"/>
      <c r="H64" s="18"/>
      <c r="I64" s="18"/>
      <c r="J64" s="18"/>
      <c r="K64" s="18"/>
      <c r="L64" s="18"/>
      <c r="M64" s="18"/>
      <c r="N64" s="18"/>
      <c r="O64" s="18"/>
      <c r="P64" s="15"/>
    </row>
    <row r="65" spans="1:16">
      <c r="A65" s="18"/>
      <c r="B65" s="18"/>
      <c r="C65" s="18"/>
      <c r="D65" s="18"/>
      <c r="E65" s="18"/>
      <c r="F65" s="18"/>
      <c r="G65" s="18"/>
      <c r="H65" s="18"/>
      <c r="I65" s="18"/>
      <c r="J65" s="18"/>
      <c r="K65" s="18"/>
      <c r="L65" s="18"/>
      <c r="M65" s="18"/>
      <c r="N65" s="18"/>
      <c r="O65" s="18"/>
      <c r="P65" s="15"/>
    </row>
    <row r="66" spans="1:16">
      <c r="A66" s="18"/>
      <c r="B66" s="18"/>
      <c r="C66" s="18"/>
      <c r="D66" s="18"/>
      <c r="E66" s="18"/>
      <c r="F66" s="18"/>
      <c r="G66" s="18"/>
      <c r="H66" s="18"/>
      <c r="I66" s="18"/>
      <c r="J66" s="18"/>
      <c r="K66" s="18"/>
      <c r="L66" s="18"/>
      <c r="M66" s="18"/>
      <c r="N66" s="18"/>
      <c r="O66" s="18"/>
      <c r="P66" s="15"/>
    </row>
    <row r="67" spans="1:16">
      <c r="A67" s="18"/>
      <c r="B67" s="18"/>
      <c r="C67" s="18"/>
      <c r="D67" s="18"/>
      <c r="E67" s="18"/>
      <c r="F67" s="18"/>
      <c r="G67" s="18"/>
      <c r="H67" s="18"/>
      <c r="I67" s="18"/>
      <c r="J67" s="18"/>
      <c r="K67" s="18"/>
      <c r="L67" s="18"/>
      <c r="M67" s="18"/>
      <c r="N67" s="18"/>
      <c r="O67" s="18"/>
      <c r="P67" s="15"/>
    </row>
    <row r="68" spans="1:16" ht="15" customHeight="1">
      <c r="A68" s="18"/>
      <c r="B68" s="18"/>
      <c r="C68" s="18"/>
      <c r="D68" s="18"/>
      <c r="E68" s="18"/>
      <c r="F68" s="18"/>
      <c r="G68" s="18"/>
      <c r="H68" s="18"/>
      <c r="I68" s="18"/>
      <c r="J68" s="18"/>
      <c r="K68" s="18"/>
      <c r="L68" s="18"/>
      <c r="M68" s="18"/>
      <c r="N68" s="18"/>
      <c r="O68" s="18"/>
      <c r="P68" s="15"/>
    </row>
    <row r="69" spans="1:16">
      <c r="A69" s="18"/>
      <c r="B69" s="18"/>
      <c r="C69" s="18"/>
      <c r="D69" s="18"/>
      <c r="E69" s="18"/>
      <c r="F69" s="18"/>
      <c r="G69" s="18"/>
      <c r="H69" s="18"/>
      <c r="I69" s="18"/>
      <c r="J69" s="18"/>
      <c r="K69" s="18"/>
      <c r="L69" s="18"/>
      <c r="M69" s="18"/>
      <c r="N69" s="18"/>
      <c r="O69" s="18"/>
      <c r="P69" s="15"/>
    </row>
    <row r="70" spans="1:16" s="19" customFormat="1">
      <c r="A70" s="18"/>
      <c r="B70" s="18"/>
      <c r="C70" s="18"/>
      <c r="D70" s="18"/>
      <c r="E70" s="18"/>
      <c r="F70" s="18"/>
      <c r="G70" s="18"/>
      <c r="H70" s="18"/>
      <c r="I70" s="18"/>
      <c r="J70" s="18"/>
      <c r="K70" s="18"/>
      <c r="L70" s="18"/>
      <c r="M70" s="18"/>
      <c r="N70" s="18"/>
      <c r="O70" s="18"/>
    </row>
    <row r="71" spans="1:16" s="19" customFormat="1">
      <c r="A71" s="18"/>
      <c r="B71" s="18"/>
      <c r="C71" s="18"/>
      <c r="D71" s="18"/>
      <c r="E71" s="18"/>
      <c r="F71" s="18"/>
      <c r="G71" s="18"/>
      <c r="H71" s="18"/>
      <c r="I71" s="18"/>
      <c r="J71" s="18"/>
      <c r="K71" s="18"/>
      <c r="L71" s="18"/>
      <c r="M71" s="18"/>
      <c r="N71" s="18"/>
      <c r="O71" s="18"/>
    </row>
    <row r="72" spans="1:16" s="19" customFormat="1">
      <c r="A72" s="18"/>
      <c r="B72" s="18"/>
      <c r="C72" s="18"/>
      <c r="D72" s="18"/>
      <c r="E72" s="18"/>
      <c r="F72" s="18"/>
      <c r="G72" s="18"/>
      <c r="H72" s="18"/>
      <c r="I72" s="18"/>
      <c r="J72" s="18"/>
      <c r="K72" s="18"/>
      <c r="L72" s="18"/>
      <c r="M72" s="18"/>
      <c r="N72" s="18"/>
      <c r="O72" s="18"/>
    </row>
    <row r="73" spans="1:16" s="19" customFormat="1">
      <c r="A73" s="18"/>
      <c r="B73" s="18"/>
      <c r="C73" s="18"/>
      <c r="D73" s="18"/>
      <c r="E73" s="18"/>
      <c r="F73" s="18"/>
      <c r="G73" s="18"/>
      <c r="H73" s="18"/>
      <c r="I73" s="18"/>
      <c r="J73" s="18"/>
      <c r="K73" s="18"/>
      <c r="L73" s="18"/>
      <c r="M73" s="18"/>
      <c r="N73" s="18"/>
      <c r="O73" s="18"/>
    </row>
    <row r="74" spans="1:16" s="19" customFormat="1">
      <c r="A74" s="18"/>
      <c r="B74" s="18"/>
      <c r="C74" s="18"/>
      <c r="D74" s="18"/>
      <c r="E74" s="18"/>
      <c r="F74" s="18"/>
      <c r="G74" s="18"/>
      <c r="H74" s="18"/>
      <c r="I74" s="18"/>
      <c r="J74" s="18"/>
      <c r="K74" s="18"/>
      <c r="L74" s="18"/>
      <c r="M74" s="18"/>
      <c r="N74" s="18"/>
      <c r="O74" s="18"/>
    </row>
    <row r="75" spans="1:16" s="19" customFormat="1">
      <c r="A75" s="18"/>
      <c r="B75" s="18"/>
      <c r="C75" s="18"/>
      <c r="D75" s="18"/>
      <c r="E75" s="18"/>
      <c r="F75" s="18"/>
      <c r="G75" s="18"/>
      <c r="H75" s="18"/>
      <c r="I75" s="18"/>
      <c r="J75" s="18"/>
      <c r="K75" s="18"/>
      <c r="L75" s="18"/>
      <c r="M75" s="18"/>
      <c r="N75" s="18"/>
      <c r="O75" s="18"/>
    </row>
    <row r="76" spans="1:16" s="19" customFormat="1">
      <c r="A76" s="18"/>
      <c r="B76" s="18"/>
      <c r="C76" s="18"/>
      <c r="D76" s="18"/>
      <c r="E76" s="18"/>
      <c r="F76" s="18"/>
      <c r="G76" s="18"/>
      <c r="H76" s="18"/>
      <c r="I76" s="18"/>
      <c r="J76" s="18"/>
      <c r="K76" s="18"/>
      <c r="L76" s="18"/>
      <c r="M76" s="18"/>
      <c r="N76" s="18"/>
      <c r="O76" s="18"/>
    </row>
    <row r="77" spans="1:16" s="19" customFormat="1">
      <c r="A77" s="18"/>
      <c r="B77" s="18"/>
      <c r="C77" s="18"/>
      <c r="D77" s="18"/>
      <c r="E77" s="18"/>
      <c r="F77" s="18"/>
      <c r="G77" s="18"/>
      <c r="H77" s="18"/>
      <c r="I77" s="18"/>
      <c r="J77" s="18"/>
      <c r="K77" s="18"/>
      <c r="L77" s="18"/>
      <c r="M77" s="18"/>
      <c r="N77" s="18"/>
      <c r="O77" s="18"/>
    </row>
    <row r="78" spans="1:16" s="19" customFormat="1">
      <c r="A78" s="18"/>
      <c r="B78" s="18"/>
      <c r="C78" s="18"/>
      <c r="D78" s="18"/>
      <c r="E78" s="18"/>
      <c r="F78" s="18"/>
      <c r="G78" s="18"/>
      <c r="H78" s="18"/>
      <c r="I78" s="18"/>
      <c r="J78" s="18"/>
      <c r="K78" s="18"/>
      <c r="L78" s="18"/>
      <c r="M78" s="18"/>
      <c r="N78" s="18"/>
      <c r="O78" s="18"/>
    </row>
    <row r="79" spans="1:16" s="19" customFormat="1">
      <c r="A79" s="18"/>
      <c r="B79" s="18"/>
      <c r="C79" s="18"/>
      <c r="D79" s="18"/>
      <c r="E79" s="18"/>
      <c r="F79" s="18"/>
      <c r="G79" s="18"/>
      <c r="H79" s="18"/>
      <c r="I79" s="18"/>
      <c r="J79" s="18"/>
      <c r="K79" s="18"/>
      <c r="L79" s="18"/>
      <c r="M79" s="18"/>
      <c r="N79" s="18"/>
      <c r="O79" s="18"/>
    </row>
    <row r="80" spans="1:16" s="19" customFormat="1">
      <c r="A80" s="18"/>
      <c r="B80" s="18"/>
      <c r="C80" s="18"/>
      <c r="D80" s="18"/>
      <c r="E80" s="18"/>
      <c r="F80" s="18"/>
      <c r="G80" s="18"/>
      <c r="H80" s="18"/>
      <c r="I80" s="18"/>
      <c r="J80" s="18"/>
      <c r="K80" s="18"/>
      <c r="L80" s="18"/>
      <c r="M80" s="18"/>
      <c r="N80" s="18"/>
      <c r="O80" s="18"/>
    </row>
    <row r="81" spans="1:15" s="19" customFormat="1">
      <c r="A81" s="18"/>
      <c r="B81" s="18"/>
      <c r="C81" s="18"/>
      <c r="D81" s="18"/>
      <c r="E81" s="18"/>
      <c r="F81" s="18"/>
      <c r="G81" s="18"/>
      <c r="H81" s="18"/>
      <c r="I81" s="18"/>
      <c r="J81" s="18"/>
      <c r="K81" s="18"/>
      <c r="L81" s="18"/>
      <c r="M81" s="18"/>
      <c r="N81" s="18"/>
      <c r="O81" s="18"/>
    </row>
    <row r="82" spans="1:15" s="19" customFormat="1">
      <c r="A82" s="18"/>
      <c r="B82" s="18"/>
      <c r="C82" s="18"/>
      <c r="D82" s="18"/>
      <c r="E82" s="18"/>
      <c r="F82" s="18"/>
      <c r="G82" s="18"/>
      <c r="H82" s="18"/>
      <c r="I82" s="18"/>
      <c r="J82" s="18"/>
      <c r="K82" s="18"/>
      <c r="L82" s="18"/>
      <c r="M82" s="18"/>
      <c r="N82" s="18"/>
      <c r="O82" s="18"/>
    </row>
    <row r="83" spans="1:15" s="19" customFormat="1">
      <c r="A83" s="18"/>
      <c r="B83" s="18"/>
      <c r="C83" s="18"/>
      <c r="D83" s="18"/>
      <c r="E83" s="18"/>
      <c r="F83" s="18"/>
      <c r="G83" s="18"/>
      <c r="H83" s="18"/>
      <c r="I83" s="18"/>
      <c r="J83" s="18"/>
      <c r="K83" s="18"/>
      <c r="L83" s="18"/>
      <c r="M83" s="18"/>
      <c r="N83" s="18"/>
      <c r="O83" s="18"/>
    </row>
    <row r="84" spans="1:15" s="19" customFormat="1">
      <c r="A84" s="18"/>
      <c r="B84" s="18"/>
      <c r="C84" s="18"/>
      <c r="D84" s="18"/>
      <c r="E84" s="18"/>
      <c r="F84" s="18"/>
      <c r="G84" s="18"/>
      <c r="H84" s="18"/>
      <c r="I84" s="18"/>
      <c r="J84" s="18"/>
      <c r="K84" s="18"/>
      <c r="L84" s="18"/>
      <c r="M84" s="18"/>
      <c r="N84" s="18"/>
      <c r="O84" s="18"/>
    </row>
    <row r="85" spans="1:15" s="19" customFormat="1">
      <c r="A85" s="18"/>
      <c r="B85" s="18"/>
      <c r="C85" s="18"/>
      <c r="D85" s="18"/>
      <c r="E85" s="18"/>
      <c r="F85" s="18"/>
      <c r="G85" s="18"/>
      <c r="H85" s="18"/>
      <c r="I85" s="18"/>
      <c r="J85" s="18"/>
      <c r="K85" s="18"/>
      <c r="L85" s="18"/>
      <c r="M85" s="18"/>
      <c r="N85" s="18"/>
      <c r="O85" s="18"/>
    </row>
    <row r="86" spans="1:15" s="19" customFormat="1">
      <c r="A86" s="18"/>
      <c r="B86" s="18"/>
      <c r="C86" s="18"/>
      <c r="D86" s="18"/>
      <c r="E86" s="18"/>
      <c r="F86" s="18"/>
      <c r="G86" s="18"/>
      <c r="H86" s="18"/>
      <c r="I86" s="18"/>
      <c r="J86" s="18"/>
      <c r="K86" s="18"/>
      <c r="L86" s="18"/>
      <c r="M86" s="18"/>
      <c r="N86" s="18"/>
      <c r="O86" s="18"/>
    </row>
    <row r="87" spans="1:15" s="19" customFormat="1">
      <c r="A87" s="18"/>
      <c r="B87" s="18"/>
      <c r="C87" s="18"/>
      <c r="D87" s="18"/>
      <c r="E87" s="18"/>
      <c r="F87" s="18"/>
      <c r="G87" s="18"/>
      <c r="H87" s="18"/>
      <c r="I87" s="18"/>
      <c r="J87" s="18"/>
      <c r="K87" s="18"/>
      <c r="L87" s="18"/>
      <c r="M87" s="18"/>
      <c r="N87" s="18"/>
      <c r="O87" s="18"/>
    </row>
    <row r="88" spans="1:15" s="19" customFormat="1">
      <c r="A88" s="18"/>
      <c r="B88" s="18"/>
      <c r="C88" s="18"/>
      <c r="D88" s="18"/>
      <c r="E88" s="18"/>
      <c r="F88" s="18"/>
      <c r="G88" s="18"/>
      <c r="H88" s="18"/>
      <c r="I88" s="18"/>
      <c r="J88" s="18"/>
      <c r="K88" s="18"/>
      <c r="L88" s="18"/>
      <c r="M88" s="18"/>
      <c r="N88" s="18"/>
      <c r="O88" s="18"/>
    </row>
    <row r="89" spans="1:15" s="19" customFormat="1">
      <c r="A89" s="18"/>
      <c r="B89" s="18"/>
      <c r="C89" s="18"/>
      <c r="D89" s="18"/>
      <c r="E89" s="18"/>
      <c r="F89" s="18"/>
      <c r="G89" s="18"/>
      <c r="H89" s="18"/>
      <c r="I89" s="18"/>
      <c r="J89" s="18"/>
      <c r="K89" s="18"/>
      <c r="L89" s="18"/>
      <c r="M89" s="18"/>
      <c r="N89" s="18"/>
      <c r="O89" s="18"/>
    </row>
    <row r="90" spans="1:15" s="19" customFormat="1">
      <c r="A90" s="18"/>
      <c r="B90" s="18"/>
      <c r="C90" s="18"/>
      <c r="D90" s="18"/>
      <c r="E90" s="18"/>
      <c r="F90" s="18"/>
      <c r="G90" s="18"/>
      <c r="H90" s="18"/>
      <c r="I90" s="18"/>
      <c r="J90" s="18"/>
      <c r="K90" s="18"/>
      <c r="L90" s="18"/>
      <c r="M90" s="18"/>
      <c r="N90" s="18"/>
      <c r="O90" s="18"/>
    </row>
    <row r="91" spans="1:15" s="19" customFormat="1">
      <c r="A91" s="18"/>
      <c r="B91" s="18"/>
      <c r="C91" s="18"/>
      <c r="D91" s="18"/>
      <c r="E91" s="18"/>
      <c r="F91" s="18"/>
      <c r="G91" s="18"/>
      <c r="H91" s="18"/>
      <c r="I91" s="18"/>
      <c r="J91" s="18"/>
      <c r="K91" s="18"/>
      <c r="L91" s="18"/>
      <c r="M91" s="18"/>
      <c r="N91" s="18"/>
      <c r="O91" s="18"/>
    </row>
    <row r="92" spans="1:15" s="19" customFormat="1">
      <c r="A92" s="18"/>
      <c r="B92" s="18"/>
      <c r="C92" s="18"/>
      <c r="D92" s="18"/>
      <c r="E92" s="18"/>
      <c r="F92" s="18"/>
      <c r="G92" s="18"/>
      <c r="H92" s="18"/>
      <c r="I92" s="18"/>
      <c r="J92" s="18"/>
      <c r="K92" s="18"/>
      <c r="L92" s="18"/>
      <c r="M92" s="18"/>
      <c r="N92" s="18"/>
      <c r="O92" s="18"/>
    </row>
    <row r="93" spans="1:15" s="19" customFormat="1">
      <c r="A93" s="18"/>
      <c r="B93" s="18"/>
      <c r="C93" s="18"/>
      <c r="D93" s="18"/>
      <c r="E93" s="18"/>
      <c r="F93" s="18"/>
      <c r="G93" s="18"/>
      <c r="H93" s="18"/>
      <c r="I93" s="18"/>
      <c r="J93" s="18"/>
      <c r="K93" s="18"/>
      <c r="L93" s="18"/>
      <c r="M93" s="18"/>
      <c r="N93" s="18"/>
      <c r="O93" s="18"/>
    </row>
    <row r="94" spans="1:15" s="19" customFormat="1">
      <c r="A94" s="18"/>
      <c r="B94" s="18"/>
      <c r="C94" s="18"/>
      <c r="D94" s="18"/>
      <c r="E94" s="18"/>
      <c r="F94" s="18"/>
      <c r="G94" s="18"/>
      <c r="H94" s="18"/>
      <c r="I94" s="18"/>
      <c r="J94" s="18"/>
      <c r="K94" s="18"/>
      <c r="L94" s="18"/>
      <c r="M94" s="18"/>
      <c r="N94" s="18"/>
      <c r="O94" s="18"/>
    </row>
    <row r="95" spans="1:15" s="19" customFormat="1">
      <c r="A95" s="18"/>
      <c r="B95" s="18"/>
      <c r="C95" s="18"/>
      <c r="D95" s="18"/>
      <c r="E95" s="18"/>
      <c r="F95" s="18"/>
      <c r="G95" s="18"/>
      <c r="H95" s="18"/>
      <c r="I95" s="18"/>
      <c r="J95" s="18"/>
      <c r="K95" s="18"/>
      <c r="L95" s="18"/>
      <c r="M95" s="18"/>
      <c r="N95" s="18"/>
      <c r="O95" s="18"/>
    </row>
    <row r="96" spans="1:15" s="19" customFormat="1">
      <c r="A96" s="18"/>
      <c r="B96" s="18"/>
      <c r="C96" s="18"/>
      <c r="D96" s="18"/>
      <c r="E96" s="18"/>
      <c r="F96" s="18"/>
      <c r="G96" s="18"/>
      <c r="H96" s="18"/>
      <c r="I96" s="18"/>
      <c r="J96" s="18"/>
      <c r="K96" s="18"/>
      <c r="L96" s="18"/>
      <c r="M96" s="18"/>
      <c r="N96" s="18"/>
      <c r="O96" s="18"/>
    </row>
    <row r="97" spans="1:16" s="19" customFormat="1">
      <c r="A97" s="18"/>
      <c r="B97" s="18"/>
      <c r="C97" s="18"/>
      <c r="D97" s="18"/>
      <c r="E97" s="18"/>
      <c r="F97" s="18"/>
      <c r="G97" s="18"/>
      <c r="H97" s="18"/>
      <c r="I97" s="18"/>
      <c r="J97" s="18"/>
      <c r="K97" s="18"/>
      <c r="L97" s="18"/>
      <c r="M97" s="18"/>
      <c r="N97" s="18"/>
      <c r="O97" s="18"/>
    </row>
    <row r="98" spans="1:16" s="19" customFormat="1">
      <c r="A98" s="18"/>
      <c r="B98" s="18"/>
      <c r="C98" s="18"/>
      <c r="D98" s="18"/>
      <c r="E98" s="18"/>
      <c r="F98" s="18"/>
      <c r="G98" s="18"/>
      <c r="H98" s="18"/>
      <c r="I98" s="18"/>
      <c r="J98" s="18"/>
      <c r="K98" s="18"/>
      <c r="L98" s="18"/>
      <c r="M98" s="18"/>
      <c r="N98" s="18"/>
      <c r="O98" s="18"/>
    </row>
    <row r="99" spans="1:16" ht="15.75">
      <c r="A99" s="8"/>
      <c r="B99" s="8"/>
      <c r="C99" s="8"/>
      <c r="D99" s="8"/>
      <c r="E99" s="8"/>
      <c r="F99" s="8"/>
      <c r="G99" s="8"/>
      <c r="H99" s="8"/>
      <c r="I99" s="8"/>
      <c r="J99" s="8"/>
      <c r="K99" s="8"/>
      <c r="L99" s="8"/>
      <c r="M99" s="8"/>
      <c r="N99" s="8"/>
      <c r="O99" s="8"/>
      <c r="P99" s="15"/>
    </row>
    <row r="100" spans="1:16" ht="15.75">
      <c r="A100" s="8"/>
      <c r="B100" s="8"/>
      <c r="C100" s="93" t="s">
        <v>182</v>
      </c>
      <c r="D100" s="93"/>
      <c r="E100" s="93"/>
      <c r="F100" s="93"/>
      <c r="G100" s="93"/>
      <c r="H100" s="93"/>
      <c r="I100" s="93"/>
      <c r="J100" s="93"/>
      <c r="K100" s="93"/>
      <c r="L100" s="93"/>
      <c r="M100" s="93"/>
      <c r="N100" s="93"/>
      <c r="O100" s="93"/>
      <c r="P100" s="93"/>
    </row>
    <row r="101" spans="1:16" ht="15.75">
      <c r="A101" s="8"/>
      <c r="B101" s="8"/>
      <c r="C101" s="16"/>
      <c r="D101" s="16"/>
      <c r="E101" s="16"/>
      <c r="F101" s="16"/>
      <c r="G101" s="16"/>
      <c r="H101" s="16"/>
      <c r="I101" s="16"/>
      <c r="J101" s="16"/>
      <c r="K101" s="16"/>
      <c r="L101" s="16"/>
      <c r="M101" s="16"/>
      <c r="N101" s="16"/>
      <c r="O101" s="16"/>
      <c r="P101" s="16"/>
    </row>
    <row r="102" spans="1:16">
      <c r="A102" s="18"/>
      <c r="B102" s="18"/>
      <c r="C102" s="18"/>
      <c r="D102" s="18"/>
      <c r="E102" s="18"/>
      <c r="F102" s="18"/>
      <c r="G102" s="18"/>
      <c r="H102" s="18"/>
      <c r="I102" s="18"/>
      <c r="J102" s="18"/>
      <c r="K102" s="18"/>
      <c r="L102" s="18"/>
      <c r="M102" s="18"/>
      <c r="N102" s="18"/>
      <c r="O102" s="18"/>
      <c r="P102" s="18"/>
    </row>
    <row r="103" spans="1:16">
      <c r="A103" s="18"/>
      <c r="B103" s="18"/>
      <c r="C103" s="18"/>
      <c r="D103" s="18"/>
      <c r="E103" s="18"/>
      <c r="F103" s="18"/>
      <c r="G103" s="18"/>
      <c r="H103" s="18"/>
      <c r="I103" s="18"/>
      <c r="J103" s="18"/>
      <c r="K103" s="18"/>
      <c r="L103" s="18"/>
      <c r="M103" s="18"/>
      <c r="N103" s="18"/>
      <c r="O103" s="18"/>
      <c r="P103" s="18"/>
    </row>
    <row r="104" spans="1:16">
      <c r="A104" s="18"/>
      <c r="B104" s="18"/>
      <c r="C104" s="18"/>
      <c r="D104" s="18"/>
      <c r="E104" s="18"/>
      <c r="F104" s="18"/>
      <c r="G104" s="18"/>
      <c r="H104" s="18"/>
      <c r="I104" s="18"/>
      <c r="J104" s="18"/>
      <c r="K104" s="18"/>
      <c r="L104" s="18"/>
      <c r="M104" s="18"/>
      <c r="N104" s="18"/>
      <c r="O104" s="18"/>
      <c r="P104" s="18"/>
    </row>
    <row r="105" spans="1:16" ht="15" customHeight="1">
      <c r="A105" s="18"/>
      <c r="B105" s="18"/>
      <c r="C105" s="18"/>
      <c r="D105" s="18"/>
      <c r="E105" s="18"/>
      <c r="F105" s="18"/>
      <c r="G105" s="18"/>
      <c r="H105" s="18"/>
      <c r="I105" s="18"/>
      <c r="J105" s="18"/>
      <c r="K105" s="18"/>
      <c r="L105" s="18"/>
      <c r="M105" s="18"/>
      <c r="N105" s="18"/>
      <c r="O105" s="18"/>
      <c r="P105" s="18"/>
    </row>
    <row r="106" spans="1:16">
      <c r="A106" s="18"/>
      <c r="B106" s="18"/>
      <c r="C106" s="18"/>
      <c r="D106" s="18"/>
      <c r="E106" s="18"/>
      <c r="F106" s="18"/>
      <c r="G106" s="18"/>
      <c r="H106" s="18"/>
      <c r="I106" s="18"/>
      <c r="J106" s="18"/>
      <c r="K106" s="18"/>
      <c r="L106" s="18"/>
      <c r="M106" s="18"/>
      <c r="N106" s="18"/>
      <c r="O106" s="18"/>
      <c r="P106" s="18"/>
    </row>
    <row r="107" spans="1:16">
      <c r="A107" s="18"/>
      <c r="B107" s="18"/>
      <c r="C107" s="18"/>
      <c r="D107" s="18"/>
      <c r="E107" s="18"/>
      <c r="F107" s="18"/>
      <c r="G107" s="18"/>
      <c r="H107" s="18"/>
      <c r="I107" s="18"/>
      <c r="J107" s="18"/>
      <c r="K107" s="18"/>
      <c r="L107" s="18"/>
      <c r="M107" s="18"/>
      <c r="N107" s="18"/>
      <c r="O107" s="18"/>
      <c r="P107" s="18"/>
    </row>
    <row r="108" spans="1:16">
      <c r="A108" s="18"/>
      <c r="B108" s="18"/>
      <c r="C108" s="18"/>
      <c r="D108" s="18"/>
      <c r="E108" s="18"/>
      <c r="F108" s="18"/>
      <c r="G108" s="18"/>
      <c r="H108" s="18"/>
      <c r="I108" s="18"/>
      <c r="J108" s="18"/>
      <c r="K108" s="18"/>
      <c r="L108" s="18"/>
      <c r="M108" s="18"/>
      <c r="N108" s="18"/>
      <c r="O108" s="18"/>
      <c r="P108" s="18"/>
    </row>
    <row r="109" spans="1:16" s="19" customFormat="1">
      <c r="A109" s="18"/>
      <c r="B109" s="18"/>
      <c r="C109" s="18"/>
      <c r="D109" s="18"/>
      <c r="E109" s="18"/>
      <c r="F109" s="18"/>
      <c r="G109" s="18"/>
      <c r="H109" s="18"/>
      <c r="I109" s="18"/>
      <c r="J109" s="18"/>
      <c r="K109" s="18"/>
      <c r="L109" s="18"/>
      <c r="M109" s="18"/>
      <c r="N109" s="18"/>
      <c r="O109" s="18"/>
      <c r="P109" s="18"/>
    </row>
    <row r="110" spans="1:16" s="19" customFormat="1">
      <c r="A110" s="18"/>
      <c r="B110" s="18"/>
      <c r="C110" s="18"/>
      <c r="D110" s="18"/>
      <c r="E110" s="18"/>
      <c r="F110" s="18"/>
      <c r="G110" s="18"/>
      <c r="H110" s="18"/>
      <c r="I110" s="18"/>
      <c r="J110" s="18"/>
      <c r="K110" s="18"/>
      <c r="L110" s="18"/>
      <c r="M110" s="18"/>
      <c r="N110" s="18"/>
      <c r="O110" s="18"/>
      <c r="P110" s="18"/>
    </row>
    <row r="111" spans="1:16" s="19" customFormat="1">
      <c r="A111" s="18"/>
      <c r="B111" s="18"/>
      <c r="C111" s="18"/>
      <c r="D111" s="18"/>
      <c r="E111" s="18"/>
      <c r="F111" s="18"/>
      <c r="G111" s="18"/>
      <c r="H111" s="18"/>
      <c r="I111" s="18"/>
      <c r="J111" s="18"/>
      <c r="K111" s="18"/>
      <c r="L111" s="18"/>
      <c r="M111" s="18"/>
      <c r="N111" s="18"/>
      <c r="O111" s="18"/>
      <c r="P111" s="18"/>
    </row>
    <row r="112" spans="1:16" s="19" customFormat="1">
      <c r="A112" s="18"/>
      <c r="B112" s="18"/>
      <c r="C112" s="18"/>
      <c r="D112" s="18"/>
      <c r="E112" s="18"/>
      <c r="F112" s="18"/>
      <c r="G112" s="18"/>
      <c r="H112" s="18"/>
      <c r="I112" s="18"/>
      <c r="J112" s="18"/>
      <c r="K112" s="18"/>
      <c r="L112" s="18"/>
      <c r="M112" s="18"/>
      <c r="N112" s="18"/>
      <c r="O112" s="18"/>
      <c r="P112" s="18"/>
    </row>
    <row r="113" spans="1:16" s="19" customFormat="1">
      <c r="A113" s="18"/>
      <c r="B113" s="18"/>
      <c r="C113" s="18"/>
      <c r="D113" s="18"/>
      <c r="E113" s="18"/>
      <c r="F113" s="18"/>
      <c r="G113" s="18"/>
      <c r="H113" s="18"/>
      <c r="I113" s="18"/>
      <c r="J113" s="18"/>
      <c r="K113" s="18"/>
      <c r="L113" s="18"/>
      <c r="M113" s="18"/>
      <c r="N113" s="18"/>
      <c r="O113" s="18"/>
      <c r="P113" s="18"/>
    </row>
    <row r="114" spans="1:16" s="19" customFormat="1">
      <c r="A114" s="18"/>
      <c r="B114" s="18"/>
      <c r="C114" s="18"/>
      <c r="D114" s="18"/>
      <c r="E114" s="18"/>
      <c r="F114" s="18"/>
      <c r="G114" s="18"/>
      <c r="H114" s="18"/>
      <c r="I114" s="18"/>
      <c r="J114" s="18"/>
      <c r="K114" s="18"/>
      <c r="L114" s="18"/>
      <c r="M114" s="18"/>
      <c r="N114" s="18"/>
      <c r="O114" s="18"/>
      <c r="P114" s="18"/>
    </row>
    <row r="115" spans="1:16" s="19" customFormat="1">
      <c r="A115" s="18"/>
      <c r="B115" s="18"/>
      <c r="C115" s="18"/>
      <c r="D115" s="18"/>
      <c r="E115" s="18"/>
      <c r="F115" s="18"/>
      <c r="G115" s="18"/>
      <c r="H115" s="18"/>
      <c r="I115" s="18"/>
      <c r="J115" s="18"/>
      <c r="K115" s="18"/>
      <c r="L115" s="18"/>
      <c r="M115" s="18"/>
      <c r="N115" s="18"/>
      <c r="O115" s="18"/>
      <c r="P115" s="18"/>
    </row>
    <row r="116" spans="1:16" s="19" customFormat="1">
      <c r="A116" s="18"/>
      <c r="B116" s="18"/>
      <c r="C116" s="18"/>
      <c r="D116" s="18"/>
      <c r="E116" s="18"/>
      <c r="F116" s="18"/>
      <c r="G116" s="18"/>
      <c r="H116" s="18"/>
      <c r="I116" s="18"/>
      <c r="J116" s="18"/>
      <c r="K116" s="18"/>
      <c r="L116" s="18"/>
      <c r="M116" s="18"/>
      <c r="N116" s="18"/>
      <c r="O116" s="18"/>
      <c r="P116" s="18"/>
    </row>
    <row r="117" spans="1:16">
      <c r="A117" s="18"/>
      <c r="B117" s="18"/>
      <c r="C117" s="18"/>
      <c r="D117" s="18"/>
      <c r="E117" s="18"/>
      <c r="F117" s="18"/>
      <c r="G117" s="18"/>
      <c r="H117" s="18"/>
      <c r="I117" s="18"/>
      <c r="J117" s="18"/>
      <c r="K117" s="18"/>
      <c r="L117" s="18"/>
      <c r="M117" s="18"/>
      <c r="N117" s="18"/>
      <c r="O117" s="18"/>
      <c r="P117" s="18"/>
    </row>
    <row r="118" spans="1:16">
      <c r="A118" s="18"/>
      <c r="B118" s="18"/>
      <c r="C118" s="18"/>
      <c r="D118" s="18"/>
      <c r="E118" s="18"/>
      <c r="F118" s="18"/>
      <c r="G118" s="18"/>
      <c r="H118" s="18"/>
      <c r="I118" s="18"/>
      <c r="J118" s="18"/>
      <c r="K118" s="18"/>
      <c r="L118" s="18"/>
      <c r="M118" s="18"/>
      <c r="N118" s="18"/>
      <c r="O118" s="18"/>
      <c r="P118" s="18"/>
    </row>
    <row r="119" spans="1:16" ht="15" hidden="1" customHeight="1">
      <c r="A119" s="173"/>
      <c r="B119" s="173"/>
      <c r="C119" s="173"/>
      <c r="D119" s="173"/>
      <c r="E119" s="173"/>
      <c r="F119" s="173"/>
      <c r="G119" s="173"/>
      <c r="H119" s="173"/>
      <c r="I119" s="173"/>
      <c r="J119" s="173"/>
      <c r="K119" s="173"/>
      <c r="L119" s="173"/>
      <c r="M119" s="173"/>
      <c r="N119" s="173"/>
      <c r="O119" s="173"/>
    </row>
    <row r="120" spans="1:16" ht="15" customHeight="1">
      <c r="A120" s="8"/>
      <c r="B120" s="8"/>
      <c r="C120" s="8"/>
      <c r="D120" s="8"/>
      <c r="E120" s="8"/>
      <c r="F120" s="8"/>
      <c r="G120" s="8"/>
      <c r="H120" s="8"/>
      <c r="I120" s="8"/>
      <c r="J120" s="8"/>
      <c r="K120" s="8"/>
      <c r="L120" s="8"/>
      <c r="M120" s="8"/>
      <c r="N120" s="8"/>
      <c r="O120" s="8"/>
    </row>
    <row r="121" spans="1:16" ht="15" customHeight="1">
      <c r="A121" s="8"/>
      <c r="B121" s="8"/>
      <c r="C121" s="8"/>
      <c r="D121" s="8"/>
      <c r="E121" s="8"/>
      <c r="F121" s="8"/>
      <c r="G121" s="8"/>
      <c r="H121" s="8"/>
      <c r="I121" s="8"/>
      <c r="J121" s="8"/>
      <c r="K121" s="8"/>
      <c r="L121" s="8"/>
      <c r="M121" s="8"/>
      <c r="N121" s="8"/>
      <c r="O121" s="8"/>
    </row>
    <row r="122" spans="1:16" ht="15" customHeight="1">
      <c r="A122" s="8"/>
      <c r="B122" s="8"/>
      <c r="C122" s="8"/>
      <c r="D122" s="8"/>
      <c r="E122" s="8"/>
      <c r="F122" s="8"/>
      <c r="G122" s="8"/>
      <c r="H122" s="8"/>
      <c r="I122" s="8"/>
      <c r="J122" s="8"/>
      <c r="K122" s="8"/>
      <c r="L122" s="8"/>
      <c r="M122" s="8"/>
      <c r="N122" s="8"/>
      <c r="O122" s="8"/>
    </row>
    <row r="123" spans="1:16" ht="15" customHeight="1">
      <c r="A123" s="8"/>
      <c r="B123" s="8"/>
      <c r="C123" s="8"/>
      <c r="D123" s="8"/>
      <c r="E123" s="8"/>
      <c r="F123" s="8"/>
      <c r="G123" s="8"/>
      <c r="H123" s="8"/>
      <c r="I123" s="8"/>
      <c r="J123" s="8"/>
      <c r="K123" s="8"/>
      <c r="L123" s="8"/>
      <c r="M123" s="8"/>
      <c r="N123" s="8"/>
      <c r="O123" s="8"/>
    </row>
    <row r="124" spans="1:16" ht="15" customHeight="1">
      <c r="A124" s="8"/>
      <c r="B124" s="8"/>
      <c r="C124" s="8"/>
      <c r="D124" s="8"/>
      <c r="E124" s="8"/>
      <c r="F124" s="8"/>
      <c r="G124" s="8"/>
      <c r="H124" s="8"/>
      <c r="I124" s="8"/>
      <c r="J124" s="8"/>
      <c r="K124" s="8"/>
      <c r="L124" s="8"/>
      <c r="M124" s="8"/>
      <c r="N124" s="8"/>
      <c r="O124" s="8"/>
    </row>
    <row r="125" spans="1:16" ht="15" customHeight="1">
      <c r="A125" s="8"/>
      <c r="B125" s="8"/>
      <c r="C125" s="8"/>
      <c r="D125" s="8"/>
      <c r="E125" s="8"/>
      <c r="F125" s="8"/>
      <c r="G125" s="8"/>
      <c r="H125" s="8"/>
      <c r="I125" s="8"/>
      <c r="J125" s="8"/>
      <c r="K125" s="8"/>
      <c r="L125" s="8"/>
      <c r="M125" s="8"/>
      <c r="N125" s="8"/>
      <c r="O125" s="8"/>
    </row>
    <row r="126" spans="1:16" ht="15" customHeight="1">
      <c r="A126" s="8"/>
      <c r="B126" s="8"/>
      <c r="C126" s="8"/>
      <c r="D126" s="8"/>
      <c r="E126" s="8"/>
      <c r="F126" s="8"/>
      <c r="G126" s="8"/>
      <c r="H126" s="8"/>
      <c r="I126" s="8"/>
      <c r="J126" s="8"/>
      <c r="K126" s="8"/>
      <c r="L126" s="8"/>
      <c r="M126" s="8"/>
      <c r="N126" s="8"/>
      <c r="O126" s="8"/>
    </row>
    <row r="127" spans="1:16" ht="15" customHeight="1">
      <c r="A127" s="8"/>
      <c r="B127" s="8"/>
      <c r="C127" s="8"/>
      <c r="D127" s="8"/>
      <c r="E127" s="8"/>
      <c r="F127" s="8"/>
      <c r="G127" s="8"/>
      <c r="H127" s="8"/>
      <c r="I127" s="8"/>
      <c r="J127" s="8"/>
      <c r="K127" s="8"/>
      <c r="L127" s="8"/>
      <c r="M127" s="8"/>
      <c r="N127" s="8"/>
      <c r="O127" s="8"/>
    </row>
    <row r="128" spans="1:16" ht="15" customHeight="1">
      <c r="A128" s="8"/>
      <c r="B128" s="8"/>
      <c r="C128" s="8"/>
      <c r="D128" s="8"/>
      <c r="E128" s="8"/>
      <c r="F128" s="8"/>
      <c r="G128" s="8"/>
      <c r="H128" s="8"/>
      <c r="I128" s="8"/>
      <c r="J128" s="8"/>
      <c r="K128" s="8"/>
      <c r="L128" s="8"/>
      <c r="M128" s="8"/>
      <c r="N128" s="8"/>
      <c r="O128" s="8"/>
    </row>
    <row r="129" spans="1:15" ht="15" customHeight="1">
      <c r="A129" s="8"/>
      <c r="B129" s="8"/>
      <c r="C129" s="8"/>
      <c r="D129" s="8"/>
      <c r="E129" s="8"/>
      <c r="F129" s="8"/>
      <c r="G129" s="8"/>
      <c r="H129" s="8"/>
      <c r="I129" s="8"/>
      <c r="J129" s="8"/>
      <c r="K129" s="8"/>
      <c r="L129" s="8"/>
      <c r="M129" s="8"/>
      <c r="N129" s="8"/>
      <c r="O129" s="8"/>
    </row>
    <row r="130" spans="1:15" ht="15" customHeight="1">
      <c r="A130" s="8"/>
      <c r="B130" s="8"/>
      <c r="C130" s="8"/>
      <c r="D130" s="8"/>
      <c r="E130" s="8"/>
      <c r="F130" s="8"/>
      <c r="G130" s="8"/>
      <c r="H130" s="8"/>
      <c r="I130" s="8"/>
      <c r="J130" s="8"/>
      <c r="K130" s="8"/>
      <c r="L130" s="8"/>
      <c r="M130" s="8"/>
      <c r="N130" s="8"/>
      <c r="O130" s="8"/>
    </row>
    <row r="131" spans="1:15" ht="15" customHeight="1">
      <c r="A131" s="8"/>
      <c r="B131" s="8"/>
      <c r="C131" s="8"/>
      <c r="D131" s="8"/>
      <c r="E131" s="8"/>
      <c r="F131" s="8"/>
      <c r="G131" s="8"/>
      <c r="H131" s="8"/>
      <c r="I131" s="8"/>
      <c r="J131" s="8"/>
      <c r="K131" s="8"/>
      <c r="L131" s="8"/>
      <c r="M131" s="8"/>
      <c r="N131" s="8"/>
      <c r="O131" s="8"/>
    </row>
    <row r="132" spans="1:15" ht="15" customHeight="1">
      <c r="A132" s="8"/>
      <c r="B132" s="8"/>
      <c r="C132" s="8"/>
      <c r="D132" s="8"/>
      <c r="E132" s="8"/>
      <c r="F132" s="8"/>
      <c r="G132" s="8"/>
      <c r="H132" s="8"/>
      <c r="I132" s="8"/>
      <c r="J132" s="8"/>
      <c r="K132" s="8"/>
      <c r="L132" s="8"/>
      <c r="M132" s="8"/>
      <c r="N132" s="8"/>
      <c r="O132" s="8"/>
    </row>
    <row r="133" spans="1:15" ht="15" customHeight="1">
      <c r="A133" s="8"/>
      <c r="B133" s="8"/>
      <c r="C133" s="8"/>
      <c r="D133" s="8"/>
      <c r="E133" s="8"/>
      <c r="F133" s="8"/>
      <c r="G133" s="8"/>
      <c r="H133" s="8"/>
      <c r="I133" s="8"/>
      <c r="J133" s="8"/>
      <c r="K133" s="8"/>
      <c r="L133" s="8"/>
      <c r="M133" s="8"/>
      <c r="N133" s="8"/>
      <c r="O133" s="8"/>
    </row>
    <row r="134" spans="1:15" ht="15" customHeight="1">
      <c r="A134" s="8"/>
      <c r="B134" s="8"/>
      <c r="C134" s="8"/>
      <c r="D134" s="8"/>
      <c r="E134" s="8"/>
      <c r="F134" s="8"/>
      <c r="G134" s="8"/>
      <c r="H134" s="8"/>
      <c r="I134" s="8"/>
      <c r="J134" s="8"/>
      <c r="K134" s="8"/>
      <c r="L134" s="8"/>
      <c r="M134" s="8"/>
      <c r="N134" s="8"/>
      <c r="O134" s="8"/>
    </row>
    <row r="135" spans="1:15" ht="15" customHeight="1">
      <c r="A135" s="8"/>
      <c r="B135" s="8"/>
      <c r="C135" s="8"/>
      <c r="D135" s="8"/>
      <c r="E135" s="8"/>
      <c r="F135" s="8"/>
      <c r="G135" s="8"/>
      <c r="H135" s="8"/>
      <c r="I135" s="8"/>
      <c r="J135" s="8"/>
      <c r="K135" s="8"/>
      <c r="L135" s="8"/>
      <c r="M135" s="8"/>
      <c r="N135" s="8"/>
      <c r="O135" s="8"/>
    </row>
    <row r="136" spans="1:15" ht="15" customHeight="1">
      <c r="A136" s="8"/>
      <c r="B136" s="8"/>
      <c r="C136" s="8"/>
      <c r="D136" s="8"/>
      <c r="E136" s="8"/>
      <c r="F136" s="8"/>
      <c r="G136" s="8"/>
      <c r="H136" s="8"/>
      <c r="I136" s="8"/>
      <c r="J136" s="8"/>
      <c r="K136" s="8"/>
      <c r="L136" s="8"/>
      <c r="M136" s="8"/>
      <c r="N136" s="8"/>
      <c r="O136" s="8"/>
    </row>
    <row r="137" spans="1:15" ht="15" customHeight="1">
      <c r="A137" s="8"/>
      <c r="B137" s="8"/>
      <c r="C137" s="8"/>
      <c r="D137" s="8"/>
      <c r="E137" s="8"/>
      <c r="F137" s="8"/>
      <c r="G137" s="8"/>
      <c r="H137" s="8"/>
      <c r="I137" s="8"/>
      <c r="J137" s="8"/>
      <c r="K137" s="8"/>
      <c r="L137" s="8"/>
      <c r="M137" s="8"/>
      <c r="N137" s="8"/>
      <c r="O137" s="8"/>
    </row>
    <row r="138" spans="1:15" ht="15" customHeight="1">
      <c r="A138" s="8"/>
      <c r="B138" s="8"/>
      <c r="C138" s="8"/>
      <c r="D138" s="8"/>
      <c r="E138" s="8"/>
      <c r="F138" s="8"/>
      <c r="G138" s="8"/>
      <c r="H138" s="8"/>
      <c r="I138" s="8"/>
      <c r="J138" s="8"/>
      <c r="K138" s="8"/>
      <c r="L138" s="8"/>
      <c r="M138" s="8"/>
      <c r="N138" s="8"/>
      <c r="O138" s="8"/>
    </row>
    <row r="139" spans="1:15" ht="15" customHeight="1">
      <c r="A139" s="8"/>
      <c r="B139" s="8"/>
      <c r="C139" s="8"/>
      <c r="D139" s="8"/>
      <c r="E139" s="8"/>
      <c r="F139" s="8"/>
      <c r="G139" s="8"/>
      <c r="H139" s="8"/>
      <c r="I139" s="8"/>
      <c r="J139" s="8"/>
      <c r="K139" s="8"/>
      <c r="L139" s="8"/>
      <c r="M139" s="8"/>
      <c r="N139" s="8"/>
      <c r="O139" s="8"/>
    </row>
  </sheetData>
  <mergeCells count="3">
    <mergeCell ref="C2:H2"/>
    <mergeCell ref="C100:P100"/>
    <mergeCell ref="A119:O11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титульный лист</vt:lpstr>
      <vt:lpstr>сводные данные по бюджетному вр</vt:lpstr>
      <vt:lpstr>план учебного процесса</vt:lpstr>
      <vt:lpstr>перечень кабинетов</vt:lpstr>
      <vt:lpstr>Пояснительная записка</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dc:creator>
  <cp:lastModifiedBy>УМР</cp:lastModifiedBy>
  <cp:lastPrinted>2023-06-07T05:15:56Z</cp:lastPrinted>
  <dcterms:created xsi:type="dcterms:W3CDTF">2013-06-05T09:08:58Z</dcterms:created>
  <dcterms:modified xsi:type="dcterms:W3CDTF">2023-08-11T00:50:07Z</dcterms:modified>
</cp:coreProperties>
</file>