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040"/>
  </bookViews>
  <sheets>
    <sheet name="титульный лист" sheetId="1" r:id="rId1"/>
    <sheet name="сводные данные по бюджету време" sheetId="2" r:id="rId2"/>
    <sheet name="план учебного процесса" sheetId="3" r:id="rId3"/>
    <sheet name="перечень кабинетов" sheetId="4" r:id="rId4"/>
  </sheets>
  <calcPr calcId="125725"/>
</workbook>
</file>

<file path=xl/calcChain.xml><?xml version="1.0" encoding="utf-8"?>
<calcChain xmlns="http://schemas.openxmlformats.org/spreadsheetml/2006/main">
  <c r="D71" i="3"/>
  <c r="E71"/>
  <c r="F71"/>
  <c r="G71"/>
  <c r="H71"/>
  <c r="I71"/>
  <c r="D39"/>
  <c r="E39"/>
  <c r="F39"/>
  <c r="G39"/>
  <c r="G40"/>
  <c r="H39"/>
  <c r="I39"/>
  <c r="D64"/>
  <c r="E64"/>
  <c r="F64"/>
  <c r="G64"/>
  <c r="H64"/>
  <c r="I64"/>
  <c r="D69"/>
  <c r="F69"/>
  <c r="D68"/>
  <c r="F68"/>
  <c r="D67"/>
  <c r="F67"/>
  <c r="D66"/>
  <c r="E66"/>
  <c r="F66"/>
  <c r="D65"/>
  <c r="E65"/>
  <c r="F65"/>
  <c r="D58"/>
  <c r="E58"/>
  <c r="F58"/>
  <c r="G58"/>
  <c r="H58"/>
  <c r="I58"/>
  <c r="D63"/>
  <c r="F63"/>
  <c r="D62"/>
  <c r="F62"/>
  <c r="D61"/>
  <c r="F61"/>
  <c r="D60"/>
  <c r="E60"/>
  <c r="F60"/>
  <c r="D59"/>
  <c r="E59"/>
  <c r="F59"/>
  <c r="D52"/>
  <c r="E52"/>
  <c r="F52"/>
  <c r="G52"/>
  <c r="H52"/>
  <c r="I52"/>
  <c r="D57"/>
  <c r="F57"/>
  <c r="D56"/>
  <c r="F56"/>
  <c r="D55"/>
  <c r="F55"/>
  <c r="D54"/>
  <c r="E54"/>
  <c r="F54"/>
  <c r="D53"/>
  <c r="E53"/>
  <c r="F53"/>
  <c r="D46"/>
  <c r="E46"/>
  <c r="F46"/>
  <c r="G46"/>
  <c r="H46"/>
  <c r="I46"/>
  <c r="D51"/>
  <c r="F51"/>
  <c r="D50"/>
  <c r="F50"/>
  <c r="D49"/>
  <c r="F49"/>
  <c r="D48"/>
  <c r="E48"/>
  <c r="F48"/>
  <c r="F47"/>
  <c r="D40"/>
  <c r="E40"/>
  <c r="E41"/>
  <c r="D41" s="1"/>
  <c r="F40"/>
  <c r="H40"/>
  <c r="I40"/>
  <c r="D45"/>
  <c r="F45"/>
  <c r="D44"/>
  <c r="F44"/>
  <c r="D43"/>
  <c r="F43"/>
  <c r="D42"/>
  <c r="E42"/>
  <c r="F42"/>
  <c r="F41"/>
  <c r="G7"/>
  <c r="H7"/>
  <c r="I7"/>
  <c r="G8"/>
  <c r="H8"/>
  <c r="I8"/>
  <c r="G19"/>
  <c r="H19"/>
  <c r="I19"/>
  <c r="G23"/>
  <c r="H23"/>
  <c r="I23"/>
  <c r="D28"/>
  <c r="E28"/>
  <c r="F28"/>
  <c r="G28"/>
  <c r="H28"/>
  <c r="I28"/>
  <c r="D38"/>
  <c r="E38"/>
  <c r="F38"/>
  <c r="D37"/>
  <c r="E37"/>
  <c r="F37"/>
  <c r="D36"/>
  <c r="E36"/>
  <c r="F36"/>
  <c r="D35"/>
  <c r="E35"/>
  <c r="F35"/>
  <c r="D34"/>
  <c r="E34"/>
  <c r="F34"/>
  <c r="D33"/>
  <c r="E33"/>
  <c r="F33"/>
  <c r="D32"/>
  <c r="E32"/>
  <c r="F32"/>
  <c r="D30"/>
  <c r="D31"/>
  <c r="E31"/>
  <c r="F31"/>
  <c r="E30"/>
  <c r="F30"/>
  <c r="D29"/>
  <c r="E29"/>
  <c r="F29"/>
  <c r="D7"/>
  <c r="F7"/>
  <c r="X75"/>
  <c r="X28"/>
  <c r="Y28"/>
  <c r="X40"/>
  <c r="X39" s="1"/>
  <c r="X71" s="1"/>
  <c r="X72" s="1"/>
  <c r="Y40"/>
  <c r="Y39" s="1"/>
  <c r="Y71" s="1"/>
  <c r="X46"/>
  <c r="Y46"/>
  <c r="X52"/>
  <c r="Y52"/>
  <c r="X58"/>
  <c r="Y58"/>
  <c r="X64"/>
  <c r="Y64"/>
  <c r="X73"/>
  <c r="X74"/>
  <c r="V74"/>
  <c r="V73"/>
  <c r="T74"/>
  <c r="T73"/>
  <c r="V8"/>
  <c r="V7" s="1"/>
  <c r="W8"/>
  <c r="V19"/>
  <c r="W19"/>
  <c r="V23"/>
  <c r="W23"/>
  <c r="W7" s="1"/>
  <c r="V28"/>
  <c r="W28"/>
  <c r="V40"/>
  <c r="V39" s="1"/>
  <c r="V71" s="1"/>
  <c r="W40"/>
  <c r="W39" s="1"/>
  <c r="V46"/>
  <c r="W46"/>
  <c r="V52"/>
  <c r="W52"/>
  <c r="V58"/>
  <c r="W58"/>
  <c r="V64"/>
  <c r="W64"/>
  <c r="T8"/>
  <c r="T7" s="1"/>
  <c r="U8"/>
  <c r="T19"/>
  <c r="U19"/>
  <c r="T23"/>
  <c r="U23"/>
  <c r="T28"/>
  <c r="U28"/>
  <c r="T40"/>
  <c r="T39" s="1"/>
  <c r="T71" s="1"/>
  <c r="U40"/>
  <c r="T46"/>
  <c r="U46"/>
  <c r="U39" s="1"/>
  <c r="T52"/>
  <c r="U52"/>
  <c r="T58"/>
  <c r="U58"/>
  <c r="T64"/>
  <c r="U64"/>
  <c r="R74"/>
  <c r="R73"/>
  <c r="R71"/>
  <c r="S8"/>
  <c r="S7" s="1"/>
  <c r="R72" s="1"/>
  <c r="S19"/>
  <c r="S23"/>
  <c r="S28"/>
  <c r="S39"/>
  <c r="S40"/>
  <c r="S46"/>
  <c r="S52"/>
  <c r="S58"/>
  <c r="S64"/>
  <c r="P74"/>
  <c r="P73"/>
  <c r="P28"/>
  <c r="P40"/>
  <c r="P39" s="1"/>
  <c r="Q40"/>
  <c r="Q39" s="1"/>
  <c r="P46"/>
  <c r="Q46"/>
  <c r="P52"/>
  <c r="Q52"/>
  <c r="P58"/>
  <c r="Q58"/>
  <c r="P64"/>
  <c r="Q64"/>
  <c r="Q28"/>
  <c r="Q23"/>
  <c r="Q19"/>
  <c r="Q7" s="1"/>
  <c r="Q8"/>
  <c r="N28"/>
  <c r="O28"/>
  <c r="N40"/>
  <c r="N39" s="1"/>
  <c r="O40"/>
  <c r="O39" s="1"/>
  <c r="N46"/>
  <c r="O46"/>
  <c r="N52"/>
  <c r="O52"/>
  <c r="N58"/>
  <c r="O58"/>
  <c r="N64"/>
  <c r="O64"/>
  <c r="O7"/>
  <c r="O23"/>
  <c r="O19"/>
  <c r="O8"/>
  <c r="F9"/>
  <c r="D9" s="1"/>
  <c r="F10"/>
  <c r="D10" s="1"/>
  <c r="D11"/>
  <c r="F11"/>
  <c r="F12"/>
  <c r="D12" s="1"/>
  <c r="F13"/>
  <c r="D13" s="1"/>
  <c r="F14"/>
  <c r="D14" s="1"/>
  <c r="F15"/>
  <c r="D15" s="1"/>
  <c r="F16"/>
  <c r="D16" s="1"/>
  <c r="F17"/>
  <c r="D17" s="1"/>
  <c r="F18"/>
  <c r="D18" s="1"/>
  <c r="F20"/>
  <c r="D20" s="1"/>
  <c r="F21"/>
  <c r="D21" s="1"/>
  <c r="F22"/>
  <c r="D22" s="1"/>
  <c r="F24"/>
  <c r="D24" s="1"/>
  <c r="F25"/>
  <c r="D25" s="1"/>
  <c r="F26"/>
  <c r="D26" s="1"/>
  <c r="F27"/>
  <c r="D27" s="1"/>
  <c r="L28"/>
  <c r="M28"/>
  <c r="J71"/>
  <c r="M8"/>
  <c r="M19"/>
  <c r="M23"/>
  <c r="K8"/>
  <c r="K19"/>
  <c r="K23"/>
  <c r="W71" l="1"/>
  <c r="S71"/>
  <c r="P72"/>
  <c r="F19"/>
  <c r="D19"/>
  <c r="O71"/>
  <c r="D8"/>
  <c r="F23"/>
  <c r="U7"/>
  <c r="D23"/>
  <c r="P71"/>
  <c r="Q71"/>
  <c r="N71"/>
  <c r="N72" s="1"/>
  <c r="F8"/>
  <c r="M7"/>
  <c r="K7"/>
  <c r="K71" s="1"/>
  <c r="U71" l="1"/>
  <c r="T72"/>
</calcChain>
</file>

<file path=xl/sharedStrings.xml><?xml version="1.0" encoding="utf-8"?>
<sst xmlns="http://schemas.openxmlformats.org/spreadsheetml/2006/main" count="302" uniqueCount="231">
  <si>
    <t>УЧЕБНЫЙ ПЛАН</t>
  </si>
  <si>
    <t>на базе основного общего образования</t>
  </si>
  <si>
    <t>1. Сводные данные по бюджету времени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</si>
  <si>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</si>
  <si>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</si>
  <si>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</si>
  <si>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</si>
  <si>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</si>
  <si>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</si>
  <si>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Каникулы</t>
  </si>
  <si>
    <t>Всего</t>
  </si>
  <si>
    <t>I курс</t>
  </si>
  <si>
    <t>II курс</t>
  </si>
  <si>
    <t>III курс</t>
  </si>
  <si>
    <t>2.1. План учебного процесса</t>
  </si>
  <si>
    <t>Индекс</t>
  </si>
  <si>
    <t>Наименование циклов, дисциплин, профессиональных модулей, МДК, практик</t>
  </si>
  <si>
    <t xml:space="preserve">Формы промежуточной аттестации </t>
  </si>
  <si>
    <t>О.00</t>
  </si>
  <si>
    <t>Базовые дисциплины</t>
  </si>
  <si>
    <t>Иностранный язык</t>
  </si>
  <si>
    <t>История</t>
  </si>
  <si>
    <t>География</t>
  </si>
  <si>
    <t>Физическая культура</t>
  </si>
  <si>
    <t>ОП.00</t>
  </si>
  <si>
    <t>Профильные дисциплины</t>
  </si>
  <si>
    <t xml:space="preserve">Общепрофессиональный цикл </t>
  </si>
  <si>
    <t>Техническое оснащение и организация рабочего места</t>
  </si>
  <si>
    <t>Безопасность жизнедеятельности</t>
  </si>
  <si>
    <t>П.00</t>
  </si>
  <si>
    <t>ПМ.01</t>
  </si>
  <si>
    <t>МДК.01.01</t>
  </si>
  <si>
    <t>ПМ.02</t>
  </si>
  <si>
    <t>МДК.02.01</t>
  </si>
  <si>
    <t>ПМ.03</t>
  </si>
  <si>
    <t>МДК.03.01</t>
  </si>
  <si>
    <t>ПМ.04</t>
  </si>
  <si>
    <t>МДК.04.01</t>
  </si>
  <si>
    <t>ПМ.05</t>
  </si>
  <si>
    <t>МДК.05.01</t>
  </si>
  <si>
    <t xml:space="preserve">Профессиональный цикл </t>
  </si>
  <si>
    <t>всего</t>
  </si>
  <si>
    <t>учебной практики</t>
  </si>
  <si>
    <t>экзаменов</t>
  </si>
  <si>
    <t>дифф. зачетов</t>
  </si>
  <si>
    <t>№</t>
  </si>
  <si>
    <t>Наименование</t>
  </si>
  <si>
    <t>Русского языка и литературы</t>
  </si>
  <si>
    <t>Безопасности жизнедеятельности и охраны труда</t>
  </si>
  <si>
    <t>Математики</t>
  </si>
  <si>
    <t>Иностранного языка</t>
  </si>
  <si>
    <t>Информатики и ИКТ</t>
  </si>
  <si>
    <t>Лаборатории</t>
  </si>
  <si>
    <t>Микробиологии, санитарии и гигиены</t>
  </si>
  <si>
    <t>Учебный кулинарный цех</t>
  </si>
  <si>
    <t>Учебный кондитерский цех</t>
  </si>
  <si>
    <t>Спортивный комплекс</t>
  </si>
  <si>
    <t>Спортивный зал</t>
  </si>
  <si>
    <t>Открытый стадион широкого профиля с элементами полосы препятсвий</t>
  </si>
  <si>
    <t>Тренажерный зал</t>
  </si>
  <si>
    <t>Место для стрельбы</t>
  </si>
  <si>
    <t>Залы</t>
  </si>
  <si>
    <t>Библиотека, читальный зал</t>
  </si>
  <si>
    <t>Актовый зал</t>
  </si>
  <si>
    <t>1. Кабинеты</t>
  </si>
  <si>
    <t>Экономические и правовые основы производственной   деятельности</t>
  </si>
  <si>
    <r>
      <rPr>
        <b/>
        <sz val="11"/>
        <color theme="1"/>
        <rFont val="Times New Roman"/>
        <family val="1"/>
        <charset val="204"/>
      </rPr>
      <t xml:space="preserve">Форма обучения </t>
    </r>
    <r>
      <rPr>
        <sz val="11"/>
        <color theme="1"/>
        <rFont val="Times New Roman"/>
        <family val="1"/>
        <charset val="204"/>
      </rPr>
      <t>- очная</t>
    </r>
  </si>
  <si>
    <t>Технического оснащения и организации рабочего места</t>
  </si>
  <si>
    <t>производст. практика</t>
  </si>
  <si>
    <t>о105, 0115</t>
  </si>
  <si>
    <t>ОП.01</t>
  </si>
  <si>
    <t>ОП.02</t>
  </si>
  <si>
    <t>ОП.03</t>
  </si>
  <si>
    <t>ОП.04</t>
  </si>
  <si>
    <t>ОП.05</t>
  </si>
  <si>
    <t>преддипломная                                                                                                                                                                                                            (для специальностей СПО)</t>
  </si>
  <si>
    <t xml:space="preserve">Государственного бюджетного профессионального образовательного учреждения Иркутской области                                                                                                                                                                                             "Химико-технологический техникум г.Саянска"     
</t>
  </si>
  <si>
    <t>Основ безопасности жизнедеятельности</t>
  </si>
  <si>
    <t>Географии</t>
  </si>
  <si>
    <t>3. Перечень кабинетов, лабораторий, мастерских и др. для подготовки по профессии</t>
  </si>
  <si>
    <t>ОП.07</t>
  </si>
  <si>
    <t xml:space="preserve">образовательной программы среднего профессионального образования подготовки квалифицированных рабочих, служащих     
</t>
  </si>
  <si>
    <t xml:space="preserve">по профессии    
</t>
  </si>
  <si>
    <t>Рисование и лепка</t>
  </si>
  <si>
    <t>ГИА</t>
  </si>
  <si>
    <t>М10</t>
  </si>
  <si>
    <t>Физика</t>
  </si>
  <si>
    <t>Информатика</t>
  </si>
  <si>
    <t>Химия</t>
  </si>
  <si>
    <t>Биология</t>
  </si>
  <si>
    <t>Дополнительные дисциплины</t>
  </si>
  <si>
    <t>Технология</t>
  </si>
  <si>
    <t>ОУД.00</t>
  </si>
  <si>
    <t>ОУД.01</t>
  </si>
  <si>
    <t>ОУД.03</t>
  </si>
  <si>
    <t>ОУД.04</t>
  </si>
  <si>
    <t>ОУД.05</t>
  </si>
  <si>
    <t>ОУД.06</t>
  </si>
  <si>
    <t>ОУД.08</t>
  </si>
  <si>
    <t>ОУД.10</t>
  </si>
  <si>
    <t>ОУД.16</t>
  </si>
  <si>
    <t>ОУД.17</t>
  </si>
  <si>
    <t>ОУД.07</t>
  </si>
  <si>
    <t>ОУД.09</t>
  </si>
  <si>
    <t>ОУД.15</t>
  </si>
  <si>
    <t>Физики</t>
  </si>
  <si>
    <t>Экологии природопользования</t>
  </si>
  <si>
    <t>Химии, биологии</t>
  </si>
  <si>
    <t xml:space="preserve">Русский язык </t>
  </si>
  <si>
    <t>Литература</t>
  </si>
  <si>
    <t>ОУД.02</t>
  </si>
  <si>
    <t>ОУД.11</t>
  </si>
  <si>
    <t>ОУД.12</t>
  </si>
  <si>
    <t>ОУД.13</t>
  </si>
  <si>
    <t>ОУД.14</t>
  </si>
  <si>
    <r>
      <rPr>
        <b/>
        <sz val="11"/>
        <color theme="1"/>
        <rFont val="Times New Roman"/>
        <family val="1"/>
        <charset val="204"/>
      </rPr>
      <t>профиль получаемого профессионального образования</t>
    </r>
    <r>
      <rPr>
        <sz val="11"/>
        <color theme="1"/>
        <rFont val="Times New Roman"/>
        <family val="1"/>
        <charset val="204"/>
      </rPr>
      <t xml:space="preserve"> - естественнонаучный</t>
    </r>
  </si>
  <si>
    <t xml:space="preserve">Основы микробиологии, физиологии питания, санитарии и гигиены </t>
  </si>
  <si>
    <t>Основы товароведения  продовольственных товаров</t>
  </si>
  <si>
    <t>Основы калькуляции и учета</t>
  </si>
  <si>
    <t>Охрана труда</t>
  </si>
  <si>
    <t>ОП.06</t>
  </si>
  <si>
    <t>Иностранный язык в профессиональной деятельности</t>
  </si>
  <si>
    <t>ОП.08</t>
  </si>
  <si>
    <t>ОП.09</t>
  </si>
  <si>
    <t>Приготовление и подготовка к реализации полуфабрикатов для блюд, кулинарных изделий разнообразного ассортимента</t>
  </si>
  <si>
    <t>Организация приготовления, подготовки к реализации и хранения кулинарных полуфабрикатов</t>
  </si>
  <si>
    <t>МДК.01.02</t>
  </si>
  <si>
    <t>Процессы приготовления, подготовки к реализации кулинарных полуфабрикатов</t>
  </si>
  <si>
    <t xml:space="preserve">Приготовление, оформление и подготовка к реализации горячих блюд, кулинарных изделий, закусок разнообразного ассортимента </t>
  </si>
  <si>
    <t>Организация приготовления, подготовка к реализации и презентации горячих блюд, кулинарных изделий и закусок</t>
  </si>
  <si>
    <t>МДК.02.02</t>
  </si>
  <si>
    <t>Процесс приготовления, подготовки к реализации и презентации горячих блюд, кулинарных изделий, закусок</t>
  </si>
  <si>
    <t>Организация приготовления, подготовки к реализации и презентации холодных блюд, кулинарных изделий, закусок</t>
  </si>
  <si>
    <t>МДК.03.02</t>
  </si>
  <si>
    <t xml:space="preserve">Процесс приготовления, подготовки к реализации и презентации холодных блюд, кулинарных изделий и закусок  </t>
  </si>
  <si>
    <t>Приготовление, оформление и подготовка к реализации холодных блюд, кулинарных изделий, закусок разнообразного ассортимента</t>
  </si>
  <si>
    <t>Приготовление, оформление и подготовка к реализации холодных и горячих сладких блюд, десертов, напитков разнообразного ассортимента</t>
  </si>
  <si>
    <t>МДК.04.02</t>
  </si>
  <si>
    <t>Процессы приготовления, подготовки к реализации горячих и холодных сладких блюд, десертов, напитков</t>
  </si>
  <si>
    <t>Приготовление, оформление и подготовка к реализации хлебобулочных, мучных кондитерских изделий разнообразного ассортимента</t>
  </si>
  <si>
    <t xml:space="preserve">Организация приготовления, подготовки к реализации хлебобулочных, мучных кондитерских изделий </t>
  </si>
  <si>
    <t>МДК.05.02</t>
  </si>
  <si>
    <t>Процессы приготовления, подготовки к реализации хлебобулочных, мучных кондитерских изделий</t>
  </si>
  <si>
    <t>IV курс</t>
  </si>
  <si>
    <t>43.01.09 Повар, кондитер</t>
  </si>
  <si>
    <r>
      <rPr>
        <b/>
        <sz val="11"/>
        <color theme="1"/>
        <rFont val="Times New Roman"/>
        <family val="1"/>
        <charset val="204"/>
      </rPr>
      <t xml:space="preserve">Срок получения СПО по ППКРС </t>
    </r>
    <r>
      <rPr>
        <sz val="11"/>
        <color theme="1"/>
        <rFont val="Times New Roman"/>
        <family val="1"/>
        <charset val="204"/>
      </rPr>
      <t>- 3 года 10 мес.</t>
    </r>
  </si>
  <si>
    <t>Социально-экономических дисциплин</t>
  </si>
  <si>
    <t>Микробиологии, физиологии питания, санитарии и гигиены</t>
  </si>
  <si>
    <t>Учебная кухня ресторана</t>
  </si>
  <si>
    <t>Самостоятельная работ</t>
  </si>
  <si>
    <t>максимальная  нагрузка</t>
  </si>
  <si>
    <t>Учебная нагрузка обучающихся (час.)</t>
  </si>
  <si>
    <t>2+2 квалиф</t>
  </si>
  <si>
    <t>по профилю профессии</t>
  </si>
  <si>
    <t>Организация обслуживания</t>
  </si>
  <si>
    <t>ОП.10</t>
  </si>
  <si>
    <t>3 сем. 17 нед.</t>
  </si>
  <si>
    <t>З,З,З,З,З,ДЗ</t>
  </si>
  <si>
    <t>0\3\1+1 квалиф</t>
  </si>
  <si>
    <t>0\2\1компл+1 квалиф</t>
  </si>
  <si>
    <t>0\2\1</t>
  </si>
  <si>
    <r>
      <rPr>
        <b/>
        <sz val="11"/>
        <color theme="1"/>
        <rFont val="Times New Roman"/>
        <family val="1"/>
        <charset val="204"/>
      </rPr>
      <t xml:space="preserve">Квалификация: </t>
    </r>
    <r>
      <rPr>
        <sz val="11"/>
        <color theme="1"/>
        <rFont val="Times New Roman"/>
        <family val="1"/>
        <charset val="204"/>
      </rPr>
      <t>Повар; Кондитер</t>
    </r>
  </si>
  <si>
    <t>Технологии кулинарного и кондитерского производства</t>
  </si>
  <si>
    <t>Организация приготовления, подгтовка к реализации горячих и холодных сладких блюд, десертов и напитков</t>
  </si>
  <si>
    <t>0\8\1</t>
  </si>
  <si>
    <t>в т.ч.</t>
  </si>
  <si>
    <t>лаб. и практических работ</t>
  </si>
  <si>
    <t>консультаций</t>
  </si>
  <si>
    <t>всего занятий во взаимодействии с преподавателем</t>
  </si>
  <si>
    <t>Математика</t>
  </si>
  <si>
    <t>Основы безопасности жизнедеятельности</t>
  </si>
  <si>
    <t>ЭК ПМ.01</t>
  </si>
  <si>
    <t>Экзамен (квалификационный)</t>
  </si>
  <si>
    <t>ЭК ПМ.2</t>
  </si>
  <si>
    <t>ЭК. ПМ.04</t>
  </si>
  <si>
    <t>ЭК. ПМ.03</t>
  </si>
  <si>
    <t>ЭК. ПМ.05</t>
  </si>
  <si>
    <t xml:space="preserve">1 сем. 17 нед. </t>
  </si>
  <si>
    <t>самостоятельная нарузка</t>
  </si>
  <si>
    <t>распределение учебной нагрузки пл курсам и семестрам (час. в семестр)</t>
  </si>
  <si>
    <t>во взаимодействии с преподавателем</t>
  </si>
  <si>
    <t>ДЗ (1 сем)</t>
  </si>
  <si>
    <t>Э (2 сем)</t>
  </si>
  <si>
    <t>ДЗ (2 сем)</t>
  </si>
  <si>
    <t>ДЗ (3 сем)</t>
  </si>
  <si>
    <t>ДЗ (4 сем)</t>
  </si>
  <si>
    <t>4 сем</t>
  </si>
  <si>
    <t>2 сем. 24  нед.</t>
  </si>
  <si>
    <t>ДЗ (5 сем)</t>
  </si>
  <si>
    <t>Э (5 сем)</t>
  </si>
  <si>
    <t>1+1 квалиф</t>
  </si>
  <si>
    <t>ДЗ (6 сем)</t>
  </si>
  <si>
    <t>6 сем</t>
  </si>
  <si>
    <t>Э  компл (6 сем)</t>
  </si>
  <si>
    <t>Э компл (6 сем)</t>
  </si>
  <si>
    <t>ДЗ (7 сем)</t>
  </si>
  <si>
    <t>ДЗ (8 сем)</t>
  </si>
  <si>
    <t>Э (8 сем)</t>
  </si>
  <si>
    <t>8 сем</t>
  </si>
  <si>
    <t>5 сем</t>
  </si>
  <si>
    <t>0\2\1 комп+1квалиф</t>
  </si>
  <si>
    <t>Э  компл (4 сем)</t>
  </si>
  <si>
    <t>0\11\5+5 квалиф</t>
  </si>
  <si>
    <t xml:space="preserve">всего </t>
  </si>
  <si>
    <t>Государственная итоговая аттестация проводится в форме защиты выпускной квалификационной работы в виде демонтсрационного экзамена</t>
  </si>
  <si>
    <t>Общеобразовательный учебный цикл</t>
  </si>
  <si>
    <t>Э  компл (3 сем)</t>
  </si>
  <si>
    <t>о 211</t>
  </si>
  <si>
    <t>«Технология кондитерского производства»</t>
  </si>
  <si>
    <t>Товароведения продовольственных товаров</t>
  </si>
  <si>
    <t>Технического черчения</t>
  </si>
  <si>
    <t>оМ9</t>
  </si>
  <si>
    <t>Основы финансовой грамотности</t>
  </si>
  <si>
    <t>Практическая подготовка УП.01; ПП.01</t>
  </si>
  <si>
    <t>Практическая подготовка УП.02; ПП.02</t>
  </si>
  <si>
    <t>Практическая подготовка УП.03; ПП.03</t>
  </si>
  <si>
    <t>Практическая подготовка УП.04; ПП.04</t>
  </si>
  <si>
    <t>Практическая подготовка УП.05; ПП.05</t>
  </si>
  <si>
    <t>з,ДЗ (7 сем)</t>
  </si>
  <si>
    <t>Обществознание</t>
  </si>
  <si>
    <t>Индивидуальный проект</t>
  </si>
  <si>
    <t>дисциплин и МДК, ПА</t>
  </si>
  <si>
    <t>7 семестр 17 нед. (13ТО+УП - 4)</t>
  </si>
  <si>
    <t xml:space="preserve">5 сем. 17 нед
(7ТО+3УП+7ПП)
</t>
  </si>
  <si>
    <t>8 семестр 24 нед. (12ТО +4УП+ 6ПП + 2ГИА)</t>
  </si>
  <si>
    <t>0\4\0</t>
  </si>
  <si>
    <t>0\7\2</t>
  </si>
  <si>
    <t>0\13\3</t>
  </si>
  <si>
    <t>0\32\14</t>
  </si>
  <si>
    <t xml:space="preserve">4 сем. 24
нед.
(16ТО+5УП + 3ПП)
</t>
  </si>
  <si>
    <t>6 сем. 24 нед (13ТО+5УП+6ПП)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</si>
</sst>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/>
    <xf numFmtId="0" fontId="1" fillId="0" borderId="0" xfId="0" applyFo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/>
    <xf numFmtId="0" fontId="6" fillId="0" borderId="0" xfId="0" applyFont="1" applyAlignment="1"/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" xfId="0" applyBorder="1"/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top" textRotation="90" wrapText="1"/>
    </xf>
    <xf numFmtId="0" fontId="12" fillId="0" borderId="3" xfId="0" applyFont="1" applyBorder="1" applyAlignment="1">
      <alignment horizontal="center" vertical="top" textRotation="90" wrapText="1"/>
    </xf>
    <xf numFmtId="0" fontId="12" fillId="0" borderId="4" xfId="0" applyFont="1" applyBorder="1" applyAlignment="1">
      <alignment horizontal="center" vertical="top" textRotation="90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textRotation="90" wrapText="1"/>
    </xf>
    <xf numFmtId="0" fontId="13" fillId="0" borderId="4" xfId="0" applyFont="1" applyBorder="1" applyAlignment="1">
      <alignment horizontal="center" vertical="center" textRotation="90" wrapText="1"/>
    </xf>
    <xf numFmtId="0" fontId="13" fillId="2" borderId="2" xfId="0" applyFont="1" applyFill="1" applyBorder="1" applyAlignment="1">
      <alignment horizontal="center" vertical="center" textRotation="90" wrapText="1"/>
    </xf>
    <xf numFmtId="0" fontId="13" fillId="2" borderId="4" xfId="0" applyFont="1" applyFill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36"/>
  <sheetViews>
    <sheetView tabSelected="1" workbookViewId="0">
      <selection activeCell="L9" sqref="L9"/>
    </sheetView>
  </sheetViews>
  <sheetFormatPr defaultRowHeight="15"/>
  <cols>
    <col min="1" max="1" width="4.140625" customWidth="1"/>
    <col min="5" max="5" width="7" customWidth="1"/>
    <col min="9" max="9" width="15.7109375" customWidth="1"/>
  </cols>
  <sheetData>
    <row r="3" spans="3:10" ht="15.75">
      <c r="F3" s="2"/>
      <c r="G3" s="124"/>
      <c r="H3" s="124"/>
      <c r="I3" s="124"/>
      <c r="J3" s="4"/>
    </row>
    <row r="4" spans="3:10">
      <c r="F4" s="2"/>
      <c r="G4" s="2"/>
      <c r="H4" s="2"/>
      <c r="I4" s="2"/>
    </row>
    <row r="5" spans="3:10" ht="15.75">
      <c r="F5" s="4"/>
      <c r="G5" s="4"/>
      <c r="H5" s="4"/>
      <c r="I5" s="4"/>
      <c r="J5" s="5"/>
    </row>
    <row r="6" spans="3:10">
      <c r="F6" s="2"/>
      <c r="G6" s="2"/>
      <c r="H6" s="2"/>
      <c r="I6" s="56"/>
    </row>
    <row r="7" spans="3:10" ht="15" customHeight="1">
      <c r="E7" s="125"/>
      <c r="F7" s="125"/>
      <c r="G7" s="125"/>
      <c r="H7" s="125"/>
      <c r="I7" s="125"/>
      <c r="J7" s="1"/>
    </row>
    <row r="8" spans="3:10">
      <c r="F8" s="2"/>
      <c r="G8" s="2"/>
      <c r="H8" s="2"/>
      <c r="I8" s="2"/>
    </row>
    <row r="9" spans="3:10">
      <c r="F9" s="124"/>
      <c r="G9" s="124"/>
      <c r="H9" s="124"/>
      <c r="I9" s="124"/>
      <c r="J9" s="1"/>
    </row>
    <row r="10" spans="3:10">
      <c r="F10" s="2"/>
      <c r="G10" s="2"/>
      <c r="H10" s="2"/>
      <c r="I10" s="2"/>
    </row>
    <row r="11" spans="3:10" ht="15.75">
      <c r="F11" s="2"/>
      <c r="G11" s="2"/>
      <c r="H11" s="124"/>
      <c r="I11" s="124"/>
      <c r="J11" s="4"/>
    </row>
    <row r="16" spans="3:10" ht="18.75">
      <c r="C16" s="11"/>
      <c r="D16" s="57" t="s">
        <v>0</v>
      </c>
      <c r="E16" s="57"/>
      <c r="F16" s="57"/>
      <c r="G16" s="57"/>
      <c r="H16" s="57"/>
      <c r="I16" s="11"/>
    </row>
    <row r="18" spans="2:10" ht="15" customHeight="1">
      <c r="B18" s="60" t="s">
        <v>81</v>
      </c>
      <c r="C18" s="60"/>
      <c r="D18" s="60"/>
      <c r="E18" s="60"/>
      <c r="F18" s="60"/>
      <c r="G18" s="60"/>
      <c r="H18" s="60"/>
      <c r="I18" s="60"/>
    </row>
    <row r="19" spans="2:10" ht="15" customHeight="1">
      <c r="B19" s="60"/>
      <c r="C19" s="60"/>
      <c r="D19" s="60"/>
      <c r="E19" s="60"/>
      <c r="F19" s="60"/>
      <c r="G19" s="60"/>
      <c r="H19" s="60"/>
      <c r="I19" s="60"/>
    </row>
    <row r="21" spans="2:10" ht="15" customHeight="1">
      <c r="B21" s="60" t="s">
        <v>76</v>
      </c>
      <c r="C21" s="60"/>
      <c r="D21" s="60"/>
      <c r="E21" s="60"/>
      <c r="F21" s="60"/>
      <c r="G21" s="60"/>
      <c r="H21" s="60"/>
      <c r="I21" s="60"/>
    </row>
    <row r="22" spans="2:10" ht="15" customHeight="1">
      <c r="B22" s="60"/>
      <c r="C22" s="60"/>
      <c r="D22" s="60"/>
      <c r="E22" s="60"/>
      <c r="F22" s="60"/>
      <c r="G22" s="60"/>
      <c r="H22" s="60"/>
      <c r="I22" s="60"/>
    </row>
    <row r="23" spans="2:10" ht="15" customHeight="1">
      <c r="B23" s="60"/>
      <c r="C23" s="60"/>
      <c r="D23" s="60"/>
      <c r="E23" s="60"/>
      <c r="F23" s="60"/>
      <c r="G23" s="60"/>
      <c r="H23" s="60"/>
      <c r="I23" s="60"/>
    </row>
    <row r="25" spans="2:10" ht="15.75" customHeight="1">
      <c r="B25" s="60" t="s">
        <v>82</v>
      </c>
      <c r="C25" s="60"/>
      <c r="D25" s="60"/>
      <c r="E25" s="60"/>
      <c r="F25" s="60"/>
      <c r="G25" s="60"/>
      <c r="H25" s="60"/>
      <c r="I25" s="60"/>
    </row>
    <row r="27" spans="2:10" ht="18.75">
      <c r="B27" s="11"/>
      <c r="C27" s="57" t="s">
        <v>144</v>
      </c>
      <c r="D27" s="57"/>
      <c r="E27" s="57"/>
      <c r="F27" s="57"/>
      <c r="G27" s="57"/>
      <c r="H27" s="57"/>
      <c r="I27" s="57"/>
    </row>
    <row r="29" spans="2:10">
      <c r="D29" s="2"/>
      <c r="E29" s="2"/>
      <c r="F29" s="59" t="s">
        <v>161</v>
      </c>
      <c r="G29" s="59"/>
      <c r="H29" s="59"/>
      <c r="I29" s="59"/>
      <c r="J29" s="1"/>
    </row>
    <row r="30" spans="2:10">
      <c r="D30" s="2"/>
      <c r="E30" s="2"/>
      <c r="F30" s="59" t="s">
        <v>66</v>
      </c>
      <c r="G30" s="59"/>
      <c r="H30" s="59"/>
      <c r="I30" s="59"/>
    </row>
    <row r="31" spans="2:10" ht="15" customHeight="1">
      <c r="D31" s="58" t="s">
        <v>145</v>
      </c>
      <c r="E31" s="58"/>
      <c r="F31" s="58"/>
      <c r="G31" s="58"/>
      <c r="H31" s="58"/>
      <c r="I31" s="58"/>
      <c r="J31" s="1"/>
    </row>
    <row r="32" spans="2:10">
      <c r="D32" s="2"/>
      <c r="E32" s="2"/>
      <c r="F32" s="59" t="s">
        <v>1</v>
      </c>
      <c r="G32" s="59"/>
      <c r="H32" s="59"/>
      <c r="I32" s="59"/>
    </row>
    <row r="33" spans="4:10" ht="17.25" customHeight="1">
      <c r="D33" s="58" t="s">
        <v>115</v>
      </c>
      <c r="E33" s="58"/>
      <c r="F33" s="58"/>
      <c r="G33" s="58"/>
      <c r="H33" s="58"/>
      <c r="I33" s="58"/>
      <c r="J33" s="6"/>
    </row>
    <row r="34" spans="4:10">
      <c r="D34" s="58"/>
      <c r="E34" s="58"/>
      <c r="F34" s="58"/>
      <c r="G34" s="58"/>
      <c r="H34" s="58"/>
      <c r="I34" s="58"/>
    </row>
    <row r="35" spans="4:10">
      <c r="J35" s="1"/>
    </row>
    <row r="36" spans="4:10">
      <c r="F36" s="2"/>
      <c r="G36" s="2"/>
      <c r="H36" s="2"/>
      <c r="I36" s="2"/>
    </row>
  </sheetData>
  <mergeCells count="10">
    <mergeCell ref="D16:H16"/>
    <mergeCell ref="D33:I34"/>
    <mergeCell ref="F29:I29"/>
    <mergeCell ref="F30:I30"/>
    <mergeCell ref="F32:I32"/>
    <mergeCell ref="D31:I31"/>
    <mergeCell ref="B21:I23"/>
    <mergeCell ref="B18:I19"/>
    <mergeCell ref="B25:I25"/>
    <mergeCell ref="C27:I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1"/>
  <sheetViews>
    <sheetView workbookViewId="0">
      <selection activeCell="D9" sqref="D9"/>
    </sheetView>
  </sheetViews>
  <sheetFormatPr defaultRowHeight="15"/>
  <cols>
    <col min="2" max="2" width="10.7109375" customWidth="1"/>
    <col min="3" max="3" width="9.5703125" customWidth="1"/>
    <col min="5" max="5" width="9.42578125" customWidth="1"/>
    <col min="7" max="7" width="9.140625" customWidth="1"/>
  </cols>
  <sheetData>
    <row r="2" spans="1:10" ht="15.75">
      <c r="A2" s="10"/>
      <c r="B2" s="61" t="s">
        <v>2</v>
      </c>
      <c r="C2" s="61"/>
      <c r="D2" s="61"/>
      <c r="E2" s="61"/>
      <c r="F2" s="61"/>
      <c r="G2" s="61"/>
      <c r="H2" s="61"/>
      <c r="I2" s="3"/>
      <c r="J2" s="3"/>
    </row>
    <row r="3" spans="1:10" ht="15.75">
      <c r="A3" s="10"/>
      <c r="B3" s="3"/>
      <c r="C3" s="3"/>
      <c r="D3" s="3"/>
      <c r="E3" s="3"/>
      <c r="F3" s="3"/>
      <c r="G3" s="3"/>
      <c r="H3" s="3"/>
      <c r="I3" s="3"/>
      <c r="J3" s="3"/>
    </row>
    <row r="4" spans="1:10" ht="33.75" customHeight="1">
      <c r="A4" s="64" t="s">
        <v>3</v>
      </c>
      <c r="B4" s="62" t="s">
        <v>4</v>
      </c>
      <c r="C4" s="62" t="s">
        <v>5</v>
      </c>
      <c r="D4" s="66" t="s">
        <v>6</v>
      </c>
      <c r="E4" s="67"/>
      <c r="F4" s="62" t="s">
        <v>7</v>
      </c>
      <c r="G4" s="62" t="s">
        <v>8</v>
      </c>
      <c r="H4" s="62" t="s">
        <v>9</v>
      </c>
      <c r="I4" s="62" t="s">
        <v>10</v>
      </c>
      <c r="J4" s="12"/>
    </row>
    <row r="5" spans="1:10" ht="94.5">
      <c r="A5" s="65"/>
      <c r="B5" s="63"/>
      <c r="C5" s="63"/>
      <c r="D5" s="21" t="s">
        <v>153</v>
      </c>
      <c r="E5" s="7" t="s">
        <v>75</v>
      </c>
      <c r="F5" s="63"/>
      <c r="G5" s="63"/>
      <c r="H5" s="63"/>
      <c r="I5" s="63"/>
      <c r="J5" s="12"/>
    </row>
    <row r="6" spans="1:10" ht="16.5" thickBot="1">
      <c r="A6" s="8">
        <v>1</v>
      </c>
      <c r="B6" s="8">
        <v>2</v>
      </c>
      <c r="C6" s="8">
        <v>3</v>
      </c>
      <c r="D6" s="8">
        <v>4</v>
      </c>
      <c r="E6" s="15">
        <v>5</v>
      </c>
      <c r="F6" s="8">
        <v>6</v>
      </c>
      <c r="G6" s="8">
        <v>7</v>
      </c>
      <c r="H6" s="8">
        <v>8</v>
      </c>
      <c r="I6" s="8">
        <v>9</v>
      </c>
      <c r="J6" s="13"/>
    </row>
    <row r="7" spans="1:10" ht="16.5" thickBot="1">
      <c r="A7" s="16" t="s">
        <v>11</v>
      </c>
      <c r="B7" s="17">
        <v>39</v>
      </c>
      <c r="C7" s="17">
        <v>0</v>
      </c>
      <c r="D7" s="17">
        <v>0</v>
      </c>
      <c r="E7" s="17">
        <v>0</v>
      </c>
      <c r="F7" s="17">
        <v>2</v>
      </c>
      <c r="G7" s="17">
        <v>0</v>
      </c>
      <c r="H7" s="17">
        <v>11</v>
      </c>
      <c r="I7" s="17">
        <v>52</v>
      </c>
      <c r="J7" s="14"/>
    </row>
    <row r="8" spans="1:10" ht="16.5" thickBot="1">
      <c r="A8" s="18" t="s">
        <v>12</v>
      </c>
      <c r="B8" s="17">
        <v>32</v>
      </c>
      <c r="C8" s="17">
        <v>5</v>
      </c>
      <c r="D8" s="17">
        <v>3</v>
      </c>
      <c r="E8" s="17">
        <v>0</v>
      </c>
      <c r="F8" s="17">
        <v>1</v>
      </c>
      <c r="G8" s="17">
        <v>0</v>
      </c>
      <c r="H8" s="17">
        <v>11</v>
      </c>
      <c r="I8" s="17">
        <v>52</v>
      </c>
      <c r="J8" s="14"/>
    </row>
    <row r="9" spans="1:10" ht="16.5" thickBot="1">
      <c r="A9" s="18" t="s">
        <v>13</v>
      </c>
      <c r="B9" s="17">
        <v>18</v>
      </c>
      <c r="C9" s="17">
        <v>8</v>
      </c>
      <c r="D9" s="17">
        <v>13</v>
      </c>
      <c r="E9" s="17">
        <v>0</v>
      </c>
      <c r="F9" s="17">
        <v>2</v>
      </c>
      <c r="G9" s="17">
        <v>0</v>
      </c>
      <c r="H9" s="17">
        <v>11</v>
      </c>
      <c r="I9" s="17">
        <v>52</v>
      </c>
      <c r="J9" s="14"/>
    </row>
    <row r="10" spans="1:10" ht="16.5" thickBot="1">
      <c r="A10" s="18" t="s">
        <v>143</v>
      </c>
      <c r="B10" s="17">
        <v>24</v>
      </c>
      <c r="C10" s="17">
        <v>8</v>
      </c>
      <c r="D10" s="17">
        <v>6</v>
      </c>
      <c r="E10" s="17">
        <v>0</v>
      </c>
      <c r="F10" s="17">
        <v>1</v>
      </c>
      <c r="G10" s="17">
        <v>2</v>
      </c>
      <c r="H10" s="17">
        <v>2</v>
      </c>
      <c r="I10" s="17">
        <v>43</v>
      </c>
      <c r="J10" s="14"/>
    </row>
    <row r="11" spans="1:10" ht="16.5" thickBot="1">
      <c r="A11" s="19" t="s">
        <v>10</v>
      </c>
      <c r="B11" s="20">
        <v>113</v>
      </c>
      <c r="C11" s="20">
        <v>21</v>
      </c>
      <c r="D11" s="20">
        <v>22</v>
      </c>
      <c r="E11" s="20">
        <v>0</v>
      </c>
      <c r="F11" s="20">
        <v>6</v>
      </c>
      <c r="G11" s="20">
        <v>2</v>
      </c>
      <c r="H11" s="20">
        <v>35</v>
      </c>
      <c r="I11" s="20">
        <v>199</v>
      </c>
      <c r="J11" s="14"/>
    </row>
    <row r="12" spans="1:10" ht="15.75">
      <c r="A12" s="10"/>
      <c r="B12" s="10"/>
      <c r="C12" s="10"/>
      <c r="D12" s="10"/>
      <c r="E12" s="10"/>
      <c r="F12" s="10"/>
      <c r="G12" s="10"/>
      <c r="H12" s="10"/>
      <c r="I12" s="10"/>
    </row>
    <row r="13" spans="1:10" ht="15.75">
      <c r="A13" s="10"/>
      <c r="B13" s="10"/>
      <c r="C13" s="10"/>
      <c r="D13" s="10"/>
      <c r="E13" s="10"/>
      <c r="F13" s="10"/>
      <c r="G13" s="10"/>
      <c r="H13" s="10"/>
      <c r="I13" s="10"/>
    </row>
    <row r="21" ht="15.75" customHeight="1"/>
  </sheetData>
  <mergeCells count="9">
    <mergeCell ref="B2:H2"/>
    <mergeCell ref="G4:G5"/>
    <mergeCell ref="H4:H5"/>
    <mergeCell ref="I4:I5"/>
    <mergeCell ref="A4:A5"/>
    <mergeCell ref="B4:B5"/>
    <mergeCell ref="C4:C5"/>
    <mergeCell ref="D4:E4"/>
    <mergeCell ref="F4:F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77"/>
  <sheetViews>
    <sheetView topLeftCell="A7" zoomScale="112" zoomScaleNormal="112" workbookViewId="0">
      <selection activeCell="F10" sqref="F10"/>
    </sheetView>
  </sheetViews>
  <sheetFormatPr defaultRowHeight="15"/>
  <cols>
    <col min="1" max="1" width="7.28515625" customWidth="1"/>
    <col min="2" max="2" width="21.5703125" customWidth="1"/>
    <col min="3" max="3" width="10.28515625" customWidth="1"/>
    <col min="4" max="4" width="5.7109375" customWidth="1"/>
    <col min="5" max="5" width="4.140625" customWidth="1"/>
    <col min="6" max="6" width="5" customWidth="1"/>
    <col min="7" max="7" width="4.28515625" customWidth="1"/>
    <col min="8" max="8" width="3.7109375" customWidth="1"/>
    <col min="9" max="9" width="3.5703125" customWidth="1"/>
    <col min="10" max="10" width="4.140625" customWidth="1"/>
    <col min="11" max="11" width="4" customWidth="1"/>
    <col min="12" max="12" width="4.140625" customWidth="1"/>
    <col min="13" max="13" width="4.5703125" customWidth="1"/>
    <col min="14" max="14" width="3.7109375" customWidth="1"/>
    <col min="15" max="15" width="4.140625" customWidth="1"/>
    <col min="16" max="16" width="3.85546875" customWidth="1"/>
    <col min="17" max="17" width="4.28515625" customWidth="1"/>
    <col min="18" max="18" width="3.28515625" customWidth="1"/>
    <col min="19" max="19" width="4.42578125" customWidth="1"/>
    <col min="20" max="20" width="3.42578125" customWidth="1"/>
    <col min="21" max="21" width="4.28515625" customWidth="1"/>
    <col min="22" max="22" width="3.85546875" customWidth="1"/>
    <col min="23" max="23" width="4.5703125" customWidth="1"/>
    <col min="24" max="24" width="3.85546875" customWidth="1"/>
    <col min="25" max="25" width="4.140625" customWidth="1"/>
  </cols>
  <sheetData>
    <row r="2" spans="1:25" ht="18.75">
      <c r="B2" s="57" t="s">
        <v>14</v>
      </c>
      <c r="C2" s="57"/>
      <c r="D2" s="57"/>
      <c r="E2" s="57"/>
      <c r="F2" s="57"/>
      <c r="G2" s="57"/>
      <c r="H2" s="57"/>
      <c r="I2" s="57"/>
      <c r="J2" s="57"/>
      <c r="K2" s="57"/>
      <c r="L2" s="34"/>
    </row>
    <row r="3" spans="1:25" ht="38.25" customHeight="1">
      <c r="A3" s="95" t="s">
        <v>15</v>
      </c>
      <c r="B3" s="92" t="s">
        <v>16</v>
      </c>
      <c r="C3" s="72" t="s">
        <v>17</v>
      </c>
      <c r="D3" s="96" t="s">
        <v>151</v>
      </c>
      <c r="E3" s="97"/>
      <c r="F3" s="97"/>
      <c r="G3" s="97"/>
      <c r="H3" s="97"/>
      <c r="I3" s="98"/>
      <c r="J3" s="85" t="s">
        <v>179</v>
      </c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7"/>
    </row>
    <row r="4" spans="1:25" ht="20.25" customHeight="1">
      <c r="A4" s="95"/>
      <c r="B4" s="93"/>
      <c r="C4" s="72"/>
      <c r="D4" s="73" t="s">
        <v>150</v>
      </c>
      <c r="E4" s="99" t="s">
        <v>149</v>
      </c>
      <c r="F4" s="73" t="s">
        <v>168</v>
      </c>
      <c r="G4" s="76" t="s">
        <v>165</v>
      </c>
      <c r="H4" s="77"/>
      <c r="I4" s="78"/>
      <c r="J4" s="82" t="s">
        <v>11</v>
      </c>
      <c r="K4" s="83"/>
      <c r="L4" s="83"/>
      <c r="M4" s="84"/>
      <c r="N4" s="82" t="s">
        <v>12</v>
      </c>
      <c r="O4" s="83"/>
      <c r="P4" s="83"/>
      <c r="Q4" s="84"/>
      <c r="R4" s="82" t="s">
        <v>13</v>
      </c>
      <c r="S4" s="83"/>
      <c r="T4" s="83"/>
      <c r="U4" s="84"/>
      <c r="V4" s="82" t="s">
        <v>143</v>
      </c>
      <c r="W4" s="83"/>
      <c r="X4" s="83"/>
      <c r="Y4" s="84"/>
    </row>
    <row r="5" spans="1:25" ht="78" customHeight="1">
      <c r="A5" s="95"/>
      <c r="B5" s="93"/>
      <c r="C5" s="72"/>
      <c r="D5" s="74"/>
      <c r="E5" s="100"/>
      <c r="F5" s="74"/>
      <c r="G5" s="72" t="s">
        <v>166</v>
      </c>
      <c r="H5" s="73" t="s">
        <v>167</v>
      </c>
      <c r="I5" s="73" t="s">
        <v>43</v>
      </c>
      <c r="J5" s="88" t="s">
        <v>177</v>
      </c>
      <c r="K5" s="88"/>
      <c r="L5" s="88" t="s">
        <v>187</v>
      </c>
      <c r="M5" s="88"/>
      <c r="N5" s="88" t="s">
        <v>156</v>
      </c>
      <c r="O5" s="88"/>
      <c r="P5" s="88" t="s">
        <v>229</v>
      </c>
      <c r="Q5" s="88"/>
      <c r="R5" s="88" t="s">
        <v>223</v>
      </c>
      <c r="S5" s="88"/>
      <c r="T5" s="88" t="s">
        <v>230</v>
      </c>
      <c r="U5" s="88"/>
      <c r="V5" s="88" t="s">
        <v>222</v>
      </c>
      <c r="W5" s="88"/>
      <c r="X5" s="89" t="s">
        <v>224</v>
      </c>
      <c r="Y5" s="90"/>
    </row>
    <row r="6" spans="1:25" ht="109.5" customHeight="1">
      <c r="A6" s="95"/>
      <c r="B6" s="94"/>
      <c r="C6" s="72"/>
      <c r="D6" s="74"/>
      <c r="E6" s="100"/>
      <c r="F6" s="75"/>
      <c r="G6" s="72"/>
      <c r="H6" s="75"/>
      <c r="I6" s="75"/>
      <c r="J6" s="48" t="s">
        <v>178</v>
      </c>
      <c r="K6" s="55" t="s">
        <v>180</v>
      </c>
      <c r="L6" s="48" t="s">
        <v>178</v>
      </c>
      <c r="M6" s="55" t="s">
        <v>180</v>
      </c>
      <c r="N6" s="48" t="s">
        <v>178</v>
      </c>
      <c r="O6" s="55" t="s">
        <v>180</v>
      </c>
      <c r="P6" s="48" t="s">
        <v>178</v>
      </c>
      <c r="Q6" s="55" t="s">
        <v>180</v>
      </c>
      <c r="R6" s="48" t="s">
        <v>178</v>
      </c>
      <c r="S6" s="55" t="s">
        <v>180</v>
      </c>
      <c r="T6" s="48" t="s">
        <v>178</v>
      </c>
      <c r="U6" s="55" t="s">
        <v>180</v>
      </c>
      <c r="V6" s="48" t="s">
        <v>178</v>
      </c>
      <c r="W6" s="55" t="s">
        <v>180</v>
      </c>
      <c r="X6" s="48" t="s">
        <v>178</v>
      </c>
      <c r="Y6" s="55" t="s">
        <v>180</v>
      </c>
    </row>
    <row r="7" spans="1:25" ht="27" customHeight="1">
      <c r="A7" s="22" t="s">
        <v>18</v>
      </c>
      <c r="B7" s="22" t="s">
        <v>205</v>
      </c>
      <c r="C7" s="23" t="s">
        <v>227</v>
      </c>
      <c r="D7" s="23">
        <f>D8+D19+D23</f>
        <v>2170</v>
      </c>
      <c r="E7" s="39">
        <v>0</v>
      </c>
      <c r="F7" s="23">
        <f>F8+F19+F23</f>
        <v>2170</v>
      </c>
      <c r="G7" s="23">
        <f>G8+G19+G23</f>
        <v>517</v>
      </c>
      <c r="H7" s="23">
        <f>H8+H19+H23</f>
        <v>54</v>
      </c>
      <c r="I7" s="23">
        <f>I8+I19+I23</f>
        <v>24</v>
      </c>
      <c r="J7" s="39">
        <v>0</v>
      </c>
      <c r="K7" s="32">
        <f>K8+K19+K23</f>
        <v>612</v>
      </c>
      <c r="L7" s="39">
        <v>0</v>
      </c>
      <c r="M7" s="32">
        <f>M8+M19+M23</f>
        <v>704</v>
      </c>
      <c r="N7" s="39">
        <v>0</v>
      </c>
      <c r="O7" s="32">
        <f>O8+O19+O23</f>
        <v>444</v>
      </c>
      <c r="P7" s="39">
        <v>0</v>
      </c>
      <c r="Q7" s="32">
        <f>Q8+Q19+Q23</f>
        <v>291</v>
      </c>
      <c r="R7" s="39">
        <v>0</v>
      </c>
      <c r="S7" s="32">
        <f>S8+S19+S23</f>
        <v>72</v>
      </c>
      <c r="T7" s="39">
        <f>T8+T19+T23</f>
        <v>0</v>
      </c>
      <c r="U7" s="32">
        <f>U8+U19+U23</f>
        <v>47</v>
      </c>
      <c r="V7" s="39">
        <f>V8+V19+V23</f>
        <v>0</v>
      </c>
      <c r="W7" s="27">
        <f>W8+W19+W23</f>
        <v>0</v>
      </c>
      <c r="X7" s="45">
        <v>0</v>
      </c>
      <c r="Y7" s="27">
        <v>0</v>
      </c>
    </row>
    <row r="8" spans="1:25" ht="15.75" customHeight="1">
      <c r="A8" s="23" t="s">
        <v>92</v>
      </c>
      <c r="B8" s="23" t="s">
        <v>19</v>
      </c>
      <c r="C8" s="23" t="s">
        <v>226</v>
      </c>
      <c r="D8" s="23">
        <f>SUM(D9:D18)</f>
        <v>1497</v>
      </c>
      <c r="E8" s="39">
        <v>0</v>
      </c>
      <c r="F8" s="23">
        <f>SUM(F9:F18)</f>
        <v>1497</v>
      </c>
      <c r="G8" s="23">
        <f>SUM(G9:G18)</f>
        <v>348</v>
      </c>
      <c r="H8" s="23">
        <f>SUM(H9:H18)</f>
        <v>30</v>
      </c>
      <c r="I8" s="23">
        <f>SUM(I9:I18)</f>
        <v>18</v>
      </c>
      <c r="J8" s="39">
        <v>0</v>
      </c>
      <c r="K8" s="32">
        <f>SUM(K9:K18)</f>
        <v>300</v>
      </c>
      <c r="L8" s="39">
        <v>0</v>
      </c>
      <c r="M8" s="32">
        <f>SUM(M9:M18)</f>
        <v>531</v>
      </c>
      <c r="N8" s="39">
        <v>0</v>
      </c>
      <c r="O8" s="32">
        <f>SUM(O9:O18)</f>
        <v>349</v>
      </c>
      <c r="P8" s="39">
        <v>0</v>
      </c>
      <c r="Q8" s="32">
        <f>SUM(Q9:Q18)</f>
        <v>261</v>
      </c>
      <c r="R8" s="39">
        <v>0</v>
      </c>
      <c r="S8" s="32">
        <f>SUM(S9:S18)</f>
        <v>45</v>
      </c>
      <c r="T8" s="39">
        <f>SUM(T9:T18)</f>
        <v>0</v>
      </c>
      <c r="U8" s="32">
        <f>SUM(U9:U18)</f>
        <v>11</v>
      </c>
      <c r="V8" s="39">
        <f>SUM(V9:V18)</f>
        <v>0</v>
      </c>
      <c r="W8" s="27">
        <f>SUM(W9:W18)</f>
        <v>0</v>
      </c>
      <c r="X8" s="45">
        <v>0</v>
      </c>
      <c r="Y8" s="27">
        <v>0</v>
      </c>
    </row>
    <row r="9" spans="1:25" ht="15" customHeight="1">
      <c r="A9" s="24" t="s">
        <v>93</v>
      </c>
      <c r="B9" s="24" t="s">
        <v>108</v>
      </c>
      <c r="C9" s="25" t="s">
        <v>182</v>
      </c>
      <c r="D9" s="25">
        <f t="shared" ref="D9:D18" si="0">F9</f>
        <v>119</v>
      </c>
      <c r="E9" s="40">
        <v>0</v>
      </c>
      <c r="F9" s="25">
        <f t="shared" ref="F9:F18" si="1">K9+M9+O9+Q9+S9+U9+W9+Y9</f>
        <v>119</v>
      </c>
      <c r="G9" s="25">
        <v>0</v>
      </c>
      <c r="H9" s="25">
        <v>10</v>
      </c>
      <c r="I9" s="25">
        <v>9</v>
      </c>
      <c r="J9" s="40">
        <v>0</v>
      </c>
      <c r="K9" s="24">
        <v>50</v>
      </c>
      <c r="L9" s="40">
        <v>0</v>
      </c>
      <c r="M9" s="24">
        <v>69</v>
      </c>
      <c r="N9" s="40">
        <v>0</v>
      </c>
      <c r="O9" s="24">
        <v>0</v>
      </c>
      <c r="P9" s="40">
        <v>0</v>
      </c>
      <c r="Q9" s="24">
        <v>0</v>
      </c>
      <c r="R9" s="40">
        <v>0</v>
      </c>
      <c r="S9" s="24">
        <v>0</v>
      </c>
      <c r="T9" s="40">
        <v>0</v>
      </c>
      <c r="U9" s="24">
        <v>0</v>
      </c>
      <c r="V9" s="40">
        <v>0</v>
      </c>
      <c r="W9" s="35">
        <v>0</v>
      </c>
      <c r="X9" s="46">
        <v>0</v>
      </c>
      <c r="Y9" s="35">
        <v>0</v>
      </c>
    </row>
    <row r="10" spans="1:25" ht="15" customHeight="1">
      <c r="A10" s="24" t="s">
        <v>110</v>
      </c>
      <c r="B10" s="24" t="s">
        <v>109</v>
      </c>
      <c r="C10" s="25" t="s">
        <v>183</v>
      </c>
      <c r="D10" s="25">
        <f t="shared" si="0"/>
        <v>185</v>
      </c>
      <c r="E10" s="40">
        <v>0</v>
      </c>
      <c r="F10" s="25">
        <f t="shared" si="1"/>
        <v>185</v>
      </c>
      <c r="G10" s="25">
        <v>0</v>
      </c>
      <c r="H10" s="25">
        <v>0</v>
      </c>
      <c r="I10" s="25">
        <v>0</v>
      </c>
      <c r="J10" s="40">
        <v>0</v>
      </c>
      <c r="K10" s="24">
        <v>83</v>
      </c>
      <c r="L10" s="40">
        <v>0</v>
      </c>
      <c r="M10" s="24">
        <v>102</v>
      </c>
      <c r="N10" s="40">
        <v>0</v>
      </c>
      <c r="O10" s="24">
        <v>0</v>
      </c>
      <c r="P10" s="40">
        <v>0</v>
      </c>
      <c r="Q10" s="24">
        <v>0</v>
      </c>
      <c r="R10" s="40">
        <v>0</v>
      </c>
      <c r="S10" s="24">
        <v>0</v>
      </c>
      <c r="T10" s="40">
        <v>0</v>
      </c>
      <c r="U10" s="24">
        <v>0</v>
      </c>
      <c r="V10" s="40">
        <v>0</v>
      </c>
      <c r="W10" s="35">
        <v>0</v>
      </c>
      <c r="X10" s="46">
        <v>0</v>
      </c>
      <c r="Y10" s="35">
        <v>0</v>
      </c>
    </row>
    <row r="11" spans="1:25" ht="17.25" customHeight="1">
      <c r="A11" s="24" t="s">
        <v>94</v>
      </c>
      <c r="B11" s="24" t="s">
        <v>20</v>
      </c>
      <c r="C11" s="25" t="s">
        <v>188</v>
      </c>
      <c r="D11" s="25">
        <f t="shared" si="0"/>
        <v>177</v>
      </c>
      <c r="E11" s="40">
        <v>0</v>
      </c>
      <c r="F11" s="25">
        <f t="shared" si="1"/>
        <v>177</v>
      </c>
      <c r="G11" s="25">
        <v>177</v>
      </c>
      <c r="H11" s="25">
        <v>6</v>
      </c>
      <c r="I11" s="25">
        <v>0</v>
      </c>
      <c r="J11" s="40">
        <v>0</v>
      </c>
      <c r="K11" s="24">
        <v>0</v>
      </c>
      <c r="L11" s="40">
        <v>0</v>
      </c>
      <c r="M11" s="24">
        <v>18</v>
      </c>
      <c r="N11" s="40">
        <v>0</v>
      </c>
      <c r="O11" s="24">
        <v>72</v>
      </c>
      <c r="P11" s="40">
        <v>0</v>
      </c>
      <c r="Q11" s="24">
        <v>60</v>
      </c>
      <c r="R11" s="40">
        <v>0</v>
      </c>
      <c r="S11" s="24">
        <v>27</v>
      </c>
      <c r="T11" s="40">
        <v>0</v>
      </c>
      <c r="U11" s="24">
        <v>0</v>
      </c>
      <c r="V11" s="40">
        <v>0</v>
      </c>
      <c r="W11" s="35">
        <v>0</v>
      </c>
      <c r="X11" s="46">
        <v>0</v>
      </c>
      <c r="Y11" s="35">
        <v>0</v>
      </c>
    </row>
    <row r="12" spans="1:25" ht="19.5" customHeight="1">
      <c r="A12" s="26" t="s">
        <v>95</v>
      </c>
      <c r="B12" s="49" t="s">
        <v>169</v>
      </c>
      <c r="C12" s="36" t="s">
        <v>182</v>
      </c>
      <c r="D12" s="36">
        <f t="shared" si="0"/>
        <v>247</v>
      </c>
      <c r="E12" s="41">
        <v>0</v>
      </c>
      <c r="F12" s="36">
        <f t="shared" si="1"/>
        <v>247</v>
      </c>
      <c r="G12" s="36">
        <v>0</v>
      </c>
      <c r="H12" s="36">
        <v>10</v>
      </c>
      <c r="I12" s="36">
        <v>9</v>
      </c>
      <c r="J12" s="40">
        <v>0</v>
      </c>
      <c r="K12" s="24">
        <v>82</v>
      </c>
      <c r="L12" s="40">
        <v>0</v>
      </c>
      <c r="M12" s="24">
        <v>165</v>
      </c>
      <c r="N12" s="40">
        <v>0</v>
      </c>
      <c r="O12" s="24">
        <v>0</v>
      </c>
      <c r="P12" s="40">
        <v>0</v>
      </c>
      <c r="Q12" s="24">
        <v>0</v>
      </c>
      <c r="R12" s="40">
        <v>0</v>
      </c>
      <c r="S12" s="24">
        <v>0</v>
      </c>
      <c r="T12" s="40">
        <v>0</v>
      </c>
      <c r="U12" s="24">
        <v>0</v>
      </c>
      <c r="V12" s="40">
        <v>0</v>
      </c>
      <c r="W12" s="35">
        <v>0</v>
      </c>
      <c r="X12" s="46">
        <v>0</v>
      </c>
      <c r="Y12" s="35">
        <v>0</v>
      </c>
    </row>
    <row r="13" spans="1:25" ht="13.5" customHeight="1">
      <c r="A13" s="25" t="s">
        <v>96</v>
      </c>
      <c r="B13" s="24" t="s">
        <v>21</v>
      </c>
      <c r="C13" s="25" t="s">
        <v>185</v>
      </c>
      <c r="D13" s="25">
        <f t="shared" si="0"/>
        <v>171</v>
      </c>
      <c r="E13" s="40">
        <v>0</v>
      </c>
      <c r="F13" s="25">
        <f t="shared" si="1"/>
        <v>171</v>
      </c>
      <c r="G13" s="25">
        <v>0</v>
      </c>
      <c r="H13" s="25">
        <v>0</v>
      </c>
      <c r="I13" s="25">
        <v>0</v>
      </c>
      <c r="J13" s="40">
        <v>0</v>
      </c>
      <c r="K13" s="24">
        <v>0</v>
      </c>
      <c r="L13" s="40">
        <v>0</v>
      </c>
      <c r="M13" s="24">
        <v>0</v>
      </c>
      <c r="N13" s="40">
        <v>0</v>
      </c>
      <c r="O13" s="24">
        <v>50</v>
      </c>
      <c r="P13" s="40">
        <v>0</v>
      </c>
      <c r="Q13" s="24">
        <v>121</v>
      </c>
      <c r="R13" s="40">
        <v>0</v>
      </c>
      <c r="S13" s="24">
        <v>0</v>
      </c>
      <c r="T13" s="40">
        <v>0</v>
      </c>
      <c r="U13" s="24">
        <v>0</v>
      </c>
      <c r="V13" s="40">
        <v>0</v>
      </c>
      <c r="W13" s="35">
        <v>0</v>
      </c>
      <c r="X13" s="46">
        <v>0</v>
      </c>
      <c r="Y13" s="35">
        <v>0</v>
      </c>
    </row>
    <row r="14" spans="1:25" ht="14.25" customHeight="1">
      <c r="A14" s="24" t="s">
        <v>97</v>
      </c>
      <c r="B14" s="24" t="s">
        <v>23</v>
      </c>
      <c r="C14" s="25" t="s">
        <v>157</v>
      </c>
      <c r="D14" s="25">
        <f t="shared" si="0"/>
        <v>171</v>
      </c>
      <c r="E14" s="40">
        <v>0</v>
      </c>
      <c r="F14" s="25">
        <f t="shared" si="1"/>
        <v>171</v>
      </c>
      <c r="G14" s="25">
        <v>171</v>
      </c>
      <c r="H14" s="25">
        <v>0</v>
      </c>
      <c r="I14" s="25">
        <v>0</v>
      </c>
      <c r="J14" s="40">
        <v>0</v>
      </c>
      <c r="K14" s="24">
        <v>34</v>
      </c>
      <c r="L14" s="40">
        <v>0</v>
      </c>
      <c r="M14" s="24">
        <v>44</v>
      </c>
      <c r="N14" s="40">
        <v>0</v>
      </c>
      <c r="O14" s="24">
        <v>34</v>
      </c>
      <c r="P14" s="40">
        <v>0</v>
      </c>
      <c r="Q14" s="24">
        <v>30</v>
      </c>
      <c r="R14" s="40">
        <v>0</v>
      </c>
      <c r="S14" s="24">
        <v>18</v>
      </c>
      <c r="T14" s="40">
        <v>0</v>
      </c>
      <c r="U14" s="24">
        <v>11</v>
      </c>
      <c r="V14" s="40">
        <v>0</v>
      </c>
      <c r="W14" s="35">
        <v>0</v>
      </c>
      <c r="X14" s="46">
        <v>0</v>
      </c>
      <c r="Y14" s="35">
        <v>0</v>
      </c>
    </row>
    <row r="15" spans="1:25" ht="27" customHeight="1">
      <c r="A15" s="25" t="s">
        <v>102</v>
      </c>
      <c r="B15" s="24" t="s">
        <v>170</v>
      </c>
      <c r="C15" s="25" t="s">
        <v>183</v>
      </c>
      <c r="D15" s="25">
        <f t="shared" si="0"/>
        <v>72</v>
      </c>
      <c r="E15" s="40">
        <v>0</v>
      </c>
      <c r="F15" s="25">
        <f t="shared" si="1"/>
        <v>72</v>
      </c>
      <c r="G15" s="25">
        <v>0</v>
      </c>
      <c r="H15" s="25">
        <v>0</v>
      </c>
      <c r="I15" s="25">
        <v>0</v>
      </c>
      <c r="J15" s="40">
        <v>0</v>
      </c>
      <c r="K15" s="24">
        <v>0</v>
      </c>
      <c r="L15" s="40">
        <v>0</v>
      </c>
      <c r="M15" s="24">
        <v>72</v>
      </c>
      <c r="N15" s="40">
        <v>0</v>
      </c>
      <c r="O15" s="24">
        <v>0</v>
      </c>
      <c r="P15" s="40">
        <v>0</v>
      </c>
      <c r="Q15" s="24">
        <v>0</v>
      </c>
      <c r="R15" s="40">
        <v>0</v>
      </c>
      <c r="S15" s="24">
        <v>0</v>
      </c>
      <c r="T15" s="40">
        <v>0</v>
      </c>
      <c r="U15" s="24">
        <v>0</v>
      </c>
      <c r="V15" s="40">
        <v>0</v>
      </c>
      <c r="W15" s="35">
        <v>0</v>
      </c>
      <c r="X15" s="46">
        <v>0</v>
      </c>
      <c r="Y15" s="35">
        <v>0</v>
      </c>
    </row>
    <row r="16" spans="1:25" ht="15" customHeight="1">
      <c r="A16" s="24" t="s">
        <v>98</v>
      </c>
      <c r="B16" s="24" t="s">
        <v>86</v>
      </c>
      <c r="C16" s="25" t="s">
        <v>183</v>
      </c>
      <c r="D16" s="25">
        <f t="shared" si="0"/>
        <v>112</v>
      </c>
      <c r="E16" s="40">
        <v>0</v>
      </c>
      <c r="F16" s="25">
        <f t="shared" si="1"/>
        <v>112</v>
      </c>
      <c r="G16" s="25">
        <v>0</v>
      </c>
      <c r="H16" s="25">
        <v>4</v>
      </c>
      <c r="I16" s="25">
        <v>0</v>
      </c>
      <c r="J16" s="40">
        <v>0</v>
      </c>
      <c r="K16" s="24">
        <v>51</v>
      </c>
      <c r="L16" s="40">
        <v>0</v>
      </c>
      <c r="M16" s="24">
        <v>61</v>
      </c>
      <c r="N16" s="40">
        <v>0</v>
      </c>
      <c r="O16" s="24">
        <v>0</v>
      </c>
      <c r="P16" s="40">
        <v>0</v>
      </c>
      <c r="Q16" s="24">
        <v>0</v>
      </c>
      <c r="R16" s="40">
        <v>0</v>
      </c>
      <c r="S16" s="24">
        <v>0</v>
      </c>
      <c r="T16" s="40">
        <v>0</v>
      </c>
      <c r="U16" s="24">
        <v>0</v>
      </c>
      <c r="V16" s="40">
        <v>0</v>
      </c>
      <c r="W16" s="35">
        <v>0</v>
      </c>
      <c r="X16" s="46">
        <v>0</v>
      </c>
      <c r="Y16" s="35">
        <v>0</v>
      </c>
    </row>
    <row r="17" spans="1:25" ht="21" customHeight="1">
      <c r="A17" s="25" t="s">
        <v>103</v>
      </c>
      <c r="B17" s="24" t="s">
        <v>219</v>
      </c>
      <c r="C17" s="25" t="s">
        <v>185</v>
      </c>
      <c r="D17" s="25">
        <f t="shared" si="0"/>
        <v>171</v>
      </c>
      <c r="E17" s="40">
        <v>0</v>
      </c>
      <c r="F17" s="25">
        <f t="shared" si="1"/>
        <v>171</v>
      </c>
      <c r="G17" s="25">
        <v>0</v>
      </c>
      <c r="H17" s="25">
        <v>0</v>
      </c>
      <c r="I17" s="25">
        <v>0</v>
      </c>
      <c r="J17" s="40">
        <v>0</v>
      </c>
      <c r="K17" s="24">
        <v>0</v>
      </c>
      <c r="L17" s="40">
        <v>0</v>
      </c>
      <c r="M17" s="24">
        <v>0</v>
      </c>
      <c r="N17" s="40">
        <v>0</v>
      </c>
      <c r="O17" s="24">
        <v>121</v>
      </c>
      <c r="P17" s="40">
        <v>0</v>
      </c>
      <c r="Q17" s="24">
        <v>50</v>
      </c>
      <c r="R17" s="40">
        <v>0</v>
      </c>
      <c r="S17" s="24">
        <v>0</v>
      </c>
      <c r="T17" s="40">
        <v>0</v>
      </c>
      <c r="U17" s="24">
        <v>0</v>
      </c>
      <c r="V17" s="40">
        <v>0</v>
      </c>
      <c r="W17" s="35">
        <v>0</v>
      </c>
      <c r="X17" s="46">
        <v>0</v>
      </c>
      <c r="Y17" s="35">
        <v>0</v>
      </c>
    </row>
    <row r="18" spans="1:25" ht="16.5" customHeight="1">
      <c r="A18" s="24" t="s">
        <v>99</v>
      </c>
      <c r="B18" s="24" t="s">
        <v>22</v>
      </c>
      <c r="C18" s="25" t="s">
        <v>184</v>
      </c>
      <c r="D18" s="25">
        <f t="shared" si="0"/>
        <v>72</v>
      </c>
      <c r="E18" s="40">
        <v>0</v>
      </c>
      <c r="F18" s="25">
        <f t="shared" si="1"/>
        <v>72</v>
      </c>
      <c r="G18" s="25">
        <v>0</v>
      </c>
      <c r="H18" s="25">
        <v>0</v>
      </c>
      <c r="I18" s="25">
        <v>0</v>
      </c>
      <c r="J18" s="40">
        <v>0</v>
      </c>
      <c r="K18" s="24">
        <v>0</v>
      </c>
      <c r="L18" s="40">
        <v>0</v>
      </c>
      <c r="M18" s="24">
        <v>0</v>
      </c>
      <c r="N18" s="40">
        <v>0</v>
      </c>
      <c r="O18" s="24">
        <v>72</v>
      </c>
      <c r="P18" s="40">
        <v>0</v>
      </c>
      <c r="Q18" s="24">
        <v>0</v>
      </c>
      <c r="R18" s="40">
        <v>0</v>
      </c>
      <c r="S18" s="24">
        <v>0</v>
      </c>
      <c r="T18" s="40">
        <v>0</v>
      </c>
      <c r="U18" s="24">
        <v>0</v>
      </c>
      <c r="V18" s="40">
        <v>0</v>
      </c>
      <c r="W18" s="35">
        <v>0</v>
      </c>
      <c r="X18" s="46">
        <v>0</v>
      </c>
      <c r="Y18" s="35">
        <v>0</v>
      </c>
    </row>
    <row r="19" spans="1:25" ht="18.75" customHeight="1">
      <c r="A19" s="23" t="s">
        <v>92</v>
      </c>
      <c r="B19" s="32" t="s">
        <v>25</v>
      </c>
      <c r="C19" s="23" t="s">
        <v>160</v>
      </c>
      <c r="D19" s="23">
        <f>SUM(D20:D22)</f>
        <v>431</v>
      </c>
      <c r="E19" s="39">
        <v>0</v>
      </c>
      <c r="F19" s="23">
        <f>SUM(F20:F22)</f>
        <v>431</v>
      </c>
      <c r="G19" s="23">
        <f>SUM(G20:G22)</f>
        <v>80</v>
      </c>
      <c r="H19" s="23">
        <f>SUM(H20:H22)</f>
        <v>12</v>
      </c>
      <c r="I19" s="23">
        <f>SUM(I20:I22)</f>
        <v>6</v>
      </c>
      <c r="J19" s="39">
        <v>0</v>
      </c>
      <c r="K19" s="32">
        <f>SUM(K20:K22)</f>
        <v>198</v>
      </c>
      <c r="L19" s="39">
        <v>0</v>
      </c>
      <c r="M19" s="32">
        <f>SUM(M20:M22)</f>
        <v>95</v>
      </c>
      <c r="N19" s="39">
        <v>0</v>
      </c>
      <c r="O19" s="32">
        <f>SUM(O20:O22)</f>
        <v>45</v>
      </c>
      <c r="P19" s="39">
        <v>0</v>
      </c>
      <c r="Q19" s="32">
        <f>SUM(Q20:Q22)</f>
        <v>30</v>
      </c>
      <c r="R19" s="39">
        <v>0</v>
      </c>
      <c r="S19" s="32">
        <f>SUM(S20:S22)</f>
        <v>27</v>
      </c>
      <c r="T19" s="39">
        <f>SUM(T20:T22)</f>
        <v>0</v>
      </c>
      <c r="U19" s="32">
        <f>SUM(U20:U22)</f>
        <v>36</v>
      </c>
      <c r="V19" s="39">
        <f>SUM(V20:V22)</f>
        <v>0</v>
      </c>
      <c r="W19" s="27">
        <f>SUM(W20:W22)</f>
        <v>0</v>
      </c>
      <c r="X19" s="45">
        <v>0</v>
      </c>
      <c r="Y19" s="27">
        <v>0</v>
      </c>
    </row>
    <row r="20" spans="1:25" ht="17.25" customHeight="1">
      <c r="A20" s="24" t="s">
        <v>111</v>
      </c>
      <c r="B20" s="24" t="s">
        <v>87</v>
      </c>
      <c r="C20" s="25" t="s">
        <v>191</v>
      </c>
      <c r="D20" s="25">
        <f>F20</f>
        <v>170</v>
      </c>
      <c r="E20" s="40">
        <v>0</v>
      </c>
      <c r="F20" s="25">
        <f>K20+M20+O20+Q20+S20+U20+W20+Y20</f>
        <v>170</v>
      </c>
      <c r="G20" s="25">
        <v>80</v>
      </c>
      <c r="H20" s="25">
        <v>0</v>
      </c>
      <c r="I20" s="25">
        <v>0</v>
      </c>
      <c r="J20" s="40">
        <v>0</v>
      </c>
      <c r="K20" s="24">
        <v>12</v>
      </c>
      <c r="L20" s="40">
        <v>0</v>
      </c>
      <c r="M20" s="24">
        <v>20</v>
      </c>
      <c r="N20" s="40">
        <v>0</v>
      </c>
      <c r="O20" s="24">
        <v>45</v>
      </c>
      <c r="P20" s="40">
        <v>0</v>
      </c>
      <c r="Q20" s="24">
        <v>30</v>
      </c>
      <c r="R20" s="40">
        <v>0</v>
      </c>
      <c r="S20" s="24">
        <v>27</v>
      </c>
      <c r="T20" s="40">
        <v>0</v>
      </c>
      <c r="U20" s="24">
        <v>36</v>
      </c>
      <c r="V20" s="40">
        <v>0</v>
      </c>
      <c r="W20" s="35">
        <v>0</v>
      </c>
      <c r="X20" s="46">
        <v>0</v>
      </c>
      <c r="Y20" s="35">
        <v>0</v>
      </c>
    </row>
    <row r="21" spans="1:25" ht="15" customHeight="1">
      <c r="A21" s="24" t="s">
        <v>112</v>
      </c>
      <c r="B21" s="24" t="s">
        <v>88</v>
      </c>
      <c r="C21" s="25" t="s">
        <v>182</v>
      </c>
      <c r="D21" s="25">
        <f>F21</f>
        <v>183</v>
      </c>
      <c r="E21" s="40">
        <v>0</v>
      </c>
      <c r="F21" s="25">
        <f>K21+M21+O21+Q21+S21+U21+W21+Y21</f>
        <v>183</v>
      </c>
      <c r="G21" s="25">
        <v>0</v>
      </c>
      <c r="H21" s="25">
        <v>6</v>
      </c>
      <c r="I21" s="25">
        <v>6</v>
      </c>
      <c r="J21" s="40">
        <v>0</v>
      </c>
      <c r="K21" s="24">
        <v>108</v>
      </c>
      <c r="L21" s="40">
        <v>0</v>
      </c>
      <c r="M21" s="24">
        <v>75</v>
      </c>
      <c r="N21" s="40">
        <v>0</v>
      </c>
      <c r="O21" s="24">
        <v>0</v>
      </c>
      <c r="P21" s="40">
        <v>0</v>
      </c>
      <c r="Q21" s="24">
        <v>0</v>
      </c>
      <c r="R21" s="40">
        <v>0</v>
      </c>
      <c r="S21" s="24">
        <v>0</v>
      </c>
      <c r="T21" s="40">
        <v>0</v>
      </c>
      <c r="U21" s="24">
        <v>0</v>
      </c>
      <c r="V21" s="40">
        <v>0</v>
      </c>
      <c r="W21" s="35">
        <v>0</v>
      </c>
      <c r="X21" s="46">
        <v>0</v>
      </c>
      <c r="Y21" s="35">
        <v>0</v>
      </c>
    </row>
    <row r="22" spans="1:25" ht="13.5" customHeight="1">
      <c r="A22" s="24" t="s">
        <v>113</v>
      </c>
      <c r="B22" s="24" t="s">
        <v>89</v>
      </c>
      <c r="C22" s="25" t="s">
        <v>181</v>
      </c>
      <c r="D22" s="25">
        <f>F22</f>
        <v>78</v>
      </c>
      <c r="E22" s="40">
        <v>0</v>
      </c>
      <c r="F22" s="25">
        <f>K22+M22+O22+Q22+S22+U22+W22+Y22</f>
        <v>78</v>
      </c>
      <c r="G22" s="25">
        <v>0</v>
      </c>
      <c r="H22" s="25">
        <v>6</v>
      </c>
      <c r="I22" s="25">
        <v>0</v>
      </c>
      <c r="J22" s="40">
        <v>0</v>
      </c>
      <c r="K22" s="24">
        <v>78</v>
      </c>
      <c r="L22" s="40">
        <v>0</v>
      </c>
      <c r="M22" s="24">
        <v>0</v>
      </c>
      <c r="N22" s="40">
        <v>0</v>
      </c>
      <c r="O22" s="24">
        <v>0</v>
      </c>
      <c r="P22" s="40">
        <v>0</v>
      </c>
      <c r="Q22" s="24">
        <v>0</v>
      </c>
      <c r="R22" s="40">
        <v>0</v>
      </c>
      <c r="S22" s="24">
        <v>0</v>
      </c>
      <c r="T22" s="40">
        <v>0</v>
      </c>
      <c r="U22" s="24">
        <v>0</v>
      </c>
      <c r="V22" s="40">
        <v>0</v>
      </c>
      <c r="W22" s="35">
        <v>0</v>
      </c>
      <c r="X22" s="46">
        <v>0</v>
      </c>
      <c r="Y22" s="35">
        <v>0</v>
      </c>
    </row>
    <row r="23" spans="1:25" ht="27.75" customHeight="1">
      <c r="A23" s="23" t="s">
        <v>92</v>
      </c>
      <c r="B23" s="32" t="s">
        <v>90</v>
      </c>
      <c r="C23" s="23" t="s">
        <v>225</v>
      </c>
      <c r="D23" s="23">
        <f>SUM(D24:D27)</f>
        <v>242</v>
      </c>
      <c r="E23" s="39">
        <v>0</v>
      </c>
      <c r="F23" s="23">
        <f>SUM(F24:F27)</f>
        <v>242</v>
      </c>
      <c r="G23" s="23">
        <f>SUM(G24:G27)</f>
        <v>89</v>
      </c>
      <c r="H23" s="23">
        <f>SUM(H24:H27)</f>
        <v>12</v>
      </c>
      <c r="I23" s="23">
        <f>SUM(I24:I27)</f>
        <v>0</v>
      </c>
      <c r="J23" s="39">
        <v>0</v>
      </c>
      <c r="K23" s="32">
        <f>SUM(K24:K27)</f>
        <v>114</v>
      </c>
      <c r="L23" s="39">
        <v>0</v>
      </c>
      <c r="M23" s="32">
        <f>SUM(M24:M27)</f>
        <v>78</v>
      </c>
      <c r="N23" s="39">
        <v>0</v>
      </c>
      <c r="O23" s="32">
        <f>SUM(O24:O27)</f>
        <v>50</v>
      </c>
      <c r="P23" s="39">
        <v>0</v>
      </c>
      <c r="Q23" s="32">
        <f>SUM(Q24:Q27)</f>
        <v>0</v>
      </c>
      <c r="R23" s="39">
        <v>0</v>
      </c>
      <c r="S23" s="32">
        <f>SUM(S24:S27)</f>
        <v>0</v>
      </c>
      <c r="T23" s="39">
        <f xml:space="preserve"> SUM(T24:T27)</f>
        <v>0</v>
      </c>
      <c r="U23" s="32">
        <f>SUM(U24:U27)</f>
        <v>0</v>
      </c>
      <c r="V23" s="39">
        <f>SUM(V24:V27)</f>
        <v>0</v>
      </c>
      <c r="W23" s="27">
        <f>SUM(W24:W27)</f>
        <v>0</v>
      </c>
      <c r="X23" s="45">
        <v>0</v>
      </c>
      <c r="Y23" s="27">
        <v>0</v>
      </c>
    </row>
    <row r="24" spans="1:25" ht="26.25" customHeight="1">
      <c r="A24" s="25" t="s">
        <v>114</v>
      </c>
      <c r="B24" s="24" t="s">
        <v>212</v>
      </c>
      <c r="C24" s="25" t="s">
        <v>184</v>
      </c>
      <c r="D24" s="25">
        <f>F24</f>
        <v>50</v>
      </c>
      <c r="E24" s="40">
        <v>0</v>
      </c>
      <c r="F24" s="25">
        <f>K24+M24+O24+Q24+S24+U24+W24+Y24</f>
        <v>50</v>
      </c>
      <c r="G24" s="25">
        <v>0</v>
      </c>
      <c r="H24" s="25">
        <v>0</v>
      </c>
      <c r="I24" s="25">
        <v>0</v>
      </c>
      <c r="J24" s="40">
        <v>0</v>
      </c>
      <c r="K24" s="24">
        <v>0</v>
      </c>
      <c r="L24" s="40">
        <v>0</v>
      </c>
      <c r="M24" s="24">
        <v>0</v>
      </c>
      <c r="N24" s="40">
        <v>0</v>
      </c>
      <c r="O24" s="24">
        <v>50</v>
      </c>
      <c r="P24" s="40">
        <v>0</v>
      </c>
      <c r="Q24" s="24">
        <v>0</v>
      </c>
      <c r="R24" s="40">
        <v>0</v>
      </c>
      <c r="S24" s="24">
        <v>0</v>
      </c>
      <c r="T24" s="40">
        <v>0</v>
      </c>
      <c r="U24" s="24">
        <v>0</v>
      </c>
      <c r="V24" s="40">
        <v>0</v>
      </c>
      <c r="W24" s="35">
        <v>0</v>
      </c>
      <c r="X24" s="46">
        <v>0</v>
      </c>
      <c r="Y24" s="35">
        <v>0</v>
      </c>
    </row>
    <row r="25" spans="1:25" ht="12.75" customHeight="1">
      <c r="A25" s="24" t="s">
        <v>104</v>
      </c>
      <c r="B25" s="24" t="s">
        <v>91</v>
      </c>
      <c r="C25" s="25" t="s">
        <v>181</v>
      </c>
      <c r="D25" s="25">
        <f>F25</f>
        <v>56</v>
      </c>
      <c r="E25" s="40">
        <v>0</v>
      </c>
      <c r="F25" s="25">
        <f>K25+M25+O25+Q25+S25+U25+W25+Y25</f>
        <v>56</v>
      </c>
      <c r="G25" s="25">
        <v>35</v>
      </c>
      <c r="H25" s="25">
        <v>6</v>
      </c>
      <c r="I25" s="25">
        <v>0</v>
      </c>
      <c r="J25" s="40">
        <v>0</v>
      </c>
      <c r="K25" s="24">
        <v>56</v>
      </c>
      <c r="L25" s="40">
        <v>0</v>
      </c>
      <c r="M25" s="24">
        <v>0</v>
      </c>
      <c r="N25" s="40">
        <v>0</v>
      </c>
      <c r="O25" s="24">
        <v>0</v>
      </c>
      <c r="P25" s="40">
        <v>0</v>
      </c>
      <c r="Q25" s="24">
        <v>0</v>
      </c>
      <c r="R25" s="40">
        <v>0</v>
      </c>
      <c r="S25" s="24">
        <v>0</v>
      </c>
      <c r="T25" s="40">
        <v>0</v>
      </c>
      <c r="U25" s="24">
        <v>0</v>
      </c>
      <c r="V25" s="40">
        <v>0</v>
      </c>
      <c r="W25" s="35">
        <v>0</v>
      </c>
      <c r="X25" s="46">
        <v>0</v>
      </c>
      <c r="Y25" s="35">
        <v>0</v>
      </c>
    </row>
    <row r="26" spans="1:25" ht="15" customHeight="1">
      <c r="A26" s="24" t="s">
        <v>100</v>
      </c>
      <c r="B26" s="24" t="s">
        <v>83</v>
      </c>
      <c r="C26" s="25" t="s">
        <v>183</v>
      </c>
      <c r="D26" s="25">
        <f>F26</f>
        <v>86</v>
      </c>
      <c r="E26" s="40">
        <v>0</v>
      </c>
      <c r="F26" s="25">
        <f>K26+M26+O26+Q26+S26+U26+W26+Y26</f>
        <v>86</v>
      </c>
      <c r="G26" s="25">
        <v>54</v>
      </c>
      <c r="H26" s="25">
        <v>6</v>
      </c>
      <c r="I26" s="25">
        <v>0</v>
      </c>
      <c r="J26" s="40">
        <v>0</v>
      </c>
      <c r="K26" s="24">
        <v>33</v>
      </c>
      <c r="L26" s="40">
        <v>0</v>
      </c>
      <c r="M26" s="24">
        <v>53</v>
      </c>
      <c r="N26" s="40">
        <v>0</v>
      </c>
      <c r="O26" s="24">
        <v>0</v>
      </c>
      <c r="P26" s="40">
        <v>0</v>
      </c>
      <c r="Q26" s="24">
        <v>0</v>
      </c>
      <c r="R26" s="40">
        <v>0</v>
      </c>
      <c r="S26" s="24">
        <v>0</v>
      </c>
      <c r="T26" s="40">
        <v>0</v>
      </c>
      <c r="U26" s="24">
        <v>0</v>
      </c>
      <c r="V26" s="40">
        <v>0</v>
      </c>
      <c r="W26" s="35">
        <v>0</v>
      </c>
      <c r="X26" s="46">
        <v>0</v>
      </c>
      <c r="Y26" s="35">
        <v>0</v>
      </c>
    </row>
    <row r="27" spans="1:25" ht="15" customHeight="1">
      <c r="A27" s="24" t="s">
        <v>101</v>
      </c>
      <c r="B27" s="24" t="s">
        <v>220</v>
      </c>
      <c r="C27" s="25" t="s">
        <v>183</v>
      </c>
      <c r="D27" s="25">
        <f>F27</f>
        <v>50</v>
      </c>
      <c r="E27" s="40">
        <v>0</v>
      </c>
      <c r="F27" s="25">
        <f>K27+M27</f>
        <v>50</v>
      </c>
      <c r="G27" s="25">
        <v>0</v>
      </c>
      <c r="H27" s="25">
        <v>0</v>
      </c>
      <c r="I27" s="25">
        <v>0</v>
      </c>
      <c r="J27" s="40">
        <v>0</v>
      </c>
      <c r="K27" s="24">
        <v>25</v>
      </c>
      <c r="L27" s="40">
        <v>0</v>
      </c>
      <c r="M27" s="24">
        <v>25</v>
      </c>
      <c r="N27" s="40">
        <v>0</v>
      </c>
      <c r="O27" s="24">
        <v>0</v>
      </c>
      <c r="P27" s="40">
        <v>0</v>
      </c>
      <c r="Q27" s="24">
        <v>0</v>
      </c>
      <c r="R27" s="40">
        <v>0</v>
      </c>
      <c r="S27" s="24">
        <v>0</v>
      </c>
      <c r="T27" s="40">
        <v>0</v>
      </c>
      <c r="U27" s="24">
        <v>0</v>
      </c>
      <c r="V27" s="40">
        <v>0</v>
      </c>
      <c r="W27" s="35">
        <v>0</v>
      </c>
      <c r="X27" s="46">
        <v>0</v>
      </c>
      <c r="Y27" s="27">
        <v>0</v>
      </c>
    </row>
    <row r="28" spans="1:25" ht="29.25" customHeight="1">
      <c r="A28" s="23" t="s">
        <v>24</v>
      </c>
      <c r="B28" s="32" t="s">
        <v>26</v>
      </c>
      <c r="C28" s="23" t="s">
        <v>164</v>
      </c>
      <c r="D28" s="23">
        <f t="shared" ref="D28:I28" si="2">SUM(D29:D38)</f>
        <v>662</v>
      </c>
      <c r="E28" s="39">
        <f t="shared" si="2"/>
        <v>40</v>
      </c>
      <c r="F28" s="23">
        <f t="shared" si="2"/>
        <v>622</v>
      </c>
      <c r="G28" s="23">
        <f t="shared" si="2"/>
        <v>342</v>
      </c>
      <c r="H28" s="23">
        <f t="shared" si="2"/>
        <v>10</v>
      </c>
      <c r="I28" s="23">
        <f t="shared" si="2"/>
        <v>5</v>
      </c>
      <c r="J28" s="39">
        <v>0</v>
      </c>
      <c r="K28" s="32">
        <v>0</v>
      </c>
      <c r="L28" s="39">
        <f t="shared" ref="L28:Q28" si="3">SUM(L29:L38)</f>
        <v>8</v>
      </c>
      <c r="M28" s="32">
        <f t="shared" si="3"/>
        <v>152</v>
      </c>
      <c r="N28" s="39">
        <f t="shared" si="3"/>
        <v>4</v>
      </c>
      <c r="O28" s="32">
        <f t="shared" si="3"/>
        <v>36</v>
      </c>
      <c r="P28" s="39">
        <f t="shared" si="3"/>
        <v>4</v>
      </c>
      <c r="Q28" s="32">
        <f t="shared" si="3"/>
        <v>54</v>
      </c>
      <c r="R28" s="39">
        <v>4</v>
      </c>
      <c r="S28" s="32">
        <f t="shared" ref="S28:Y28" si="4">SUM(S29:S38)</f>
        <v>57</v>
      </c>
      <c r="T28" s="39">
        <f t="shared" si="4"/>
        <v>4</v>
      </c>
      <c r="U28" s="32">
        <f t="shared" si="4"/>
        <v>115</v>
      </c>
      <c r="V28" s="39">
        <f t="shared" si="4"/>
        <v>8</v>
      </c>
      <c r="W28" s="27">
        <f t="shared" si="4"/>
        <v>120</v>
      </c>
      <c r="X28" s="45">
        <f t="shared" si="4"/>
        <v>8</v>
      </c>
      <c r="Y28" s="27">
        <f t="shared" si="4"/>
        <v>88</v>
      </c>
    </row>
    <row r="29" spans="1:25" ht="39.75" customHeight="1">
      <c r="A29" s="25" t="s">
        <v>70</v>
      </c>
      <c r="B29" s="24" t="s">
        <v>116</v>
      </c>
      <c r="C29" s="25" t="s">
        <v>183</v>
      </c>
      <c r="D29" s="25">
        <f t="shared" ref="D29:D38" si="5">SUM(E29:F29)</f>
        <v>60</v>
      </c>
      <c r="E29" s="40">
        <f t="shared" ref="E29:E38" si="6">J29+L29+N29+P29+R29+T29+V29+X29</f>
        <v>4</v>
      </c>
      <c r="F29" s="25">
        <f t="shared" ref="F29:F38" si="7">K29+M29+O29+Q29+S29+U29+W29+Y29</f>
        <v>56</v>
      </c>
      <c r="G29" s="25">
        <v>12</v>
      </c>
      <c r="H29" s="25">
        <v>0</v>
      </c>
      <c r="I29" s="25">
        <v>0</v>
      </c>
      <c r="J29" s="40">
        <v>0</v>
      </c>
      <c r="K29" s="24">
        <v>0</v>
      </c>
      <c r="L29" s="40">
        <v>4</v>
      </c>
      <c r="M29" s="24">
        <v>56</v>
      </c>
      <c r="N29" s="40">
        <v>0</v>
      </c>
      <c r="O29" s="24">
        <v>0</v>
      </c>
      <c r="P29" s="40">
        <v>0</v>
      </c>
      <c r="Q29" s="24">
        <v>0</v>
      </c>
      <c r="R29" s="40">
        <v>0</v>
      </c>
      <c r="S29" s="24">
        <v>0</v>
      </c>
      <c r="T29" s="40">
        <v>0</v>
      </c>
      <c r="U29" s="24">
        <v>0</v>
      </c>
      <c r="V29" s="40">
        <v>0</v>
      </c>
      <c r="W29" s="35">
        <v>0</v>
      </c>
      <c r="X29" s="46">
        <v>0</v>
      </c>
      <c r="Y29" s="35">
        <v>0</v>
      </c>
    </row>
    <row r="30" spans="1:25" ht="25.5" customHeight="1">
      <c r="A30" s="25" t="s">
        <v>71</v>
      </c>
      <c r="B30" s="24" t="s">
        <v>117</v>
      </c>
      <c r="C30" s="25" t="s">
        <v>183</v>
      </c>
      <c r="D30" s="25">
        <f t="shared" si="5"/>
        <v>50</v>
      </c>
      <c r="E30" s="40">
        <f t="shared" si="6"/>
        <v>2</v>
      </c>
      <c r="F30" s="25">
        <f t="shared" si="7"/>
        <v>48</v>
      </c>
      <c r="G30" s="25">
        <v>16</v>
      </c>
      <c r="H30" s="25">
        <v>0</v>
      </c>
      <c r="I30" s="25">
        <v>0</v>
      </c>
      <c r="J30" s="40">
        <v>0</v>
      </c>
      <c r="K30" s="24">
        <v>0</v>
      </c>
      <c r="L30" s="40">
        <v>2</v>
      </c>
      <c r="M30" s="24">
        <v>48</v>
      </c>
      <c r="N30" s="40">
        <v>0</v>
      </c>
      <c r="O30" s="24">
        <v>0</v>
      </c>
      <c r="P30" s="40">
        <v>0</v>
      </c>
      <c r="Q30" s="24">
        <v>0</v>
      </c>
      <c r="R30" s="40">
        <v>0</v>
      </c>
      <c r="S30" s="24">
        <v>0</v>
      </c>
      <c r="T30" s="40">
        <v>0</v>
      </c>
      <c r="U30" s="24">
        <v>0</v>
      </c>
      <c r="V30" s="40">
        <v>0</v>
      </c>
      <c r="W30" s="35">
        <v>0</v>
      </c>
      <c r="X30" s="46">
        <v>0</v>
      </c>
      <c r="Y30" s="35">
        <v>0</v>
      </c>
    </row>
    <row r="31" spans="1:25" ht="27" customHeight="1">
      <c r="A31" s="25" t="s">
        <v>72</v>
      </c>
      <c r="B31" s="24" t="s">
        <v>27</v>
      </c>
      <c r="C31" s="25" t="s">
        <v>183</v>
      </c>
      <c r="D31" s="25">
        <f t="shared" si="5"/>
        <v>50</v>
      </c>
      <c r="E31" s="40">
        <f t="shared" si="6"/>
        <v>2</v>
      </c>
      <c r="F31" s="25">
        <f t="shared" si="7"/>
        <v>48</v>
      </c>
      <c r="G31" s="25">
        <v>14</v>
      </c>
      <c r="H31" s="25">
        <v>0</v>
      </c>
      <c r="I31" s="25">
        <v>0</v>
      </c>
      <c r="J31" s="40">
        <v>0</v>
      </c>
      <c r="K31" s="24">
        <v>0</v>
      </c>
      <c r="L31" s="40">
        <v>2</v>
      </c>
      <c r="M31" s="24">
        <v>48</v>
      </c>
      <c r="N31" s="40">
        <v>0</v>
      </c>
      <c r="O31" s="24">
        <v>0</v>
      </c>
      <c r="P31" s="40">
        <v>0</v>
      </c>
      <c r="Q31" s="24">
        <v>0</v>
      </c>
      <c r="R31" s="40">
        <v>0</v>
      </c>
      <c r="S31" s="24">
        <v>0</v>
      </c>
      <c r="T31" s="40">
        <v>0</v>
      </c>
      <c r="U31" s="24">
        <v>0</v>
      </c>
      <c r="V31" s="40">
        <v>0</v>
      </c>
      <c r="W31" s="35">
        <v>0</v>
      </c>
      <c r="X31" s="46">
        <v>0</v>
      </c>
      <c r="Y31" s="35">
        <v>0</v>
      </c>
    </row>
    <row r="32" spans="1:25" ht="37.5" customHeight="1">
      <c r="A32" s="25" t="s">
        <v>73</v>
      </c>
      <c r="B32" s="24" t="s">
        <v>65</v>
      </c>
      <c r="C32" s="25" t="s">
        <v>189</v>
      </c>
      <c r="D32" s="25">
        <f t="shared" si="5"/>
        <v>61</v>
      </c>
      <c r="E32" s="40">
        <f t="shared" si="6"/>
        <v>4</v>
      </c>
      <c r="F32" s="25">
        <f t="shared" si="7"/>
        <v>57</v>
      </c>
      <c r="G32" s="25">
        <v>8</v>
      </c>
      <c r="H32" s="25">
        <v>6</v>
      </c>
      <c r="I32" s="25">
        <v>5</v>
      </c>
      <c r="J32" s="40">
        <v>0</v>
      </c>
      <c r="K32" s="24">
        <v>0</v>
      </c>
      <c r="L32" s="40">
        <v>0</v>
      </c>
      <c r="M32" s="24">
        <v>0</v>
      </c>
      <c r="N32" s="40">
        <v>0</v>
      </c>
      <c r="O32" s="24">
        <v>0</v>
      </c>
      <c r="P32" s="40">
        <v>0</v>
      </c>
      <c r="Q32" s="24">
        <v>0</v>
      </c>
      <c r="R32" s="40">
        <v>4</v>
      </c>
      <c r="S32" s="24">
        <v>57</v>
      </c>
      <c r="T32" s="40">
        <v>0</v>
      </c>
      <c r="U32" s="24">
        <v>0</v>
      </c>
      <c r="V32" s="40">
        <v>0</v>
      </c>
      <c r="W32" s="35">
        <v>0</v>
      </c>
      <c r="X32" s="46">
        <v>0</v>
      </c>
      <c r="Y32" s="35">
        <v>0</v>
      </c>
    </row>
    <row r="33" spans="1:25" ht="18" customHeight="1">
      <c r="A33" s="25" t="s">
        <v>74</v>
      </c>
      <c r="B33" s="24" t="s">
        <v>118</v>
      </c>
      <c r="C33" s="25" t="s">
        <v>185</v>
      </c>
      <c r="D33" s="25">
        <f t="shared" si="5"/>
        <v>58</v>
      </c>
      <c r="E33" s="40">
        <f t="shared" si="6"/>
        <v>4</v>
      </c>
      <c r="F33" s="25">
        <f t="shared" si="7"/>
        <v>54</v>
      </c>
      <c r="G33" s="25">
        <v>12</v>
      </c>
      <c r="H33" s="25">
        <v>0</v>
      </c>
      <c r="I33" s="25">
        <v>0</v>
      </c>
      <c r="J33" s="40">
        <v>0</v>
      </c>
      <c r="K33" s="24">
        <v>0</v>
      </c>
      <c r="L33" s="40">
        <v>0</v>
      </c>
      <c r="M33" s="24">
        <v>0</v>
      </c>
      <c r="N33" s="40">
        <v>0</v>
      </c>
      <c r="O33" s="24">
        <v>0</v>
      </c>
      <c r="P33" s="40">
        <v>4</v>
      </c>
      <c r="Q33" s="24">
        <v>54</v>
      </c>
      <c r="R33" s="40">
        <v>0</v>
      </c>
      <c r="S33" s="24">
        <v>0</v>
      </c>
      <c r="T33" s="40">
        <v>0</v>
      </c>
      <c r="U33" s="24">
        <v>0</v>
      </c>
      <c r="V33" s="40">
        <v>0</v>
      </c>
      <c r="W33" s="35">
        <v>0</v>
      </c>
      <c r="X33" s="46">
        <v>0</v>
      </c>
      <c r="Y33" s="35">
        <v>0</v>
      </c>
    </row>
    <row r="34" spans="1:25" ht="18" customHeight="1">
      <c r="A34" s="25" t="s">
        <v>120</v>
      </c>
      <c r="B34" s="24" t="s">
        <v>119</v>
      </c>
      <c r="C34" s="25" t="s">
        <v>184</v>
      </c>
      <c r="D34" s="24">
        <f t="shared" si="5"/>
        <v>40</v>
      </c>
      <c r="E34" s="24">
        <f t="shared" si="6"/>
        <v>4</v>
      </c>
      <c r="F34" s="24">
        <f t="shared" si="7"/>
        <v>36</v>
      </c>
      <c r="G34" s="25">
        <v>10</v>
      </c>
      <c r="H34" s="25">
        <v>0</v>
      </c>
      <c r="I34" s="25">
        <v>0</v>
      </c>
      <c r="J34" s="40">
        <v>0</v>
      </c>
      <c r="K34" s="24">
        <v>0</v>
      </c>
      <c r="L34" s="40">
        <v>0</v>
      </c>
      <c r="M34" s="24">
        <v>0</v>
      </c>
      <c r="N34" s="40">
        <v>4</v>
      </c>
      <c r="O34" s="24">
        <v>36</v>
      </c>
      <c r="P34" s="40">
        <v>0</v>
      </c>
      <c r="Q34" s="24">
        <v>0</v>
      </c>
      <c r="R34" s="40">
        <v>0</v>
      </c>
      <c r="S34" s="24">
        <v>0</v>
      </c>
      <c r="T34" s="40">
        <v>0</v>
      </c>
      <c r="U34" s="24">
        <v>0</v>
      </c>
      <c r="V34" s="40">
        <v>0</v>
      </c>
      <c r="W34" s="35">
        <v>0</v>
      </c>
      <c r="X34" s="46">
        <v>0</v>
      </c>
      <c r="Y34" s="35">
        <v>0</v>
      </c>
    </row>
    <row r="35" spans="1:25" ht="39.75" customHeight="1">
      <c r="A35" s="25" t="s">
        <v>80</v>
      </c>
      <c r="B35" s="24" t="s">
        <v>121</v>
      </c>
      <c r="C35" s="25" t="s">
        <v>196</v>
      </c>
      <c r="D35" s="25">
        <f t="shared" si="5"/>
        <v>125</v>
      </c>
      <c r="E35" s="40">
        <f t="shared" si="6"/>
        <v>12</v>
      </c>
      <c r="F35" s="25">
        <f t="shared" si="7"/>
        <v>113</v>
      </c>
      <c r="G35" s="25">
        <v>113</v>
      </c>
      <c r="H35" s="25">
        <v>0</v>
      </c>
      <c r="I35" s="25">
        <v>0</v>
      </c>
      <c r="J35" s="40">
        <v>0</v>
      </c>
      <c r="K35" s="24">
        <v>0</v>
      </c>
      <c r="L35" s="40">
        <v>0</v>
      </c>
      <c r="M35" s="24">
        <v>0</v>
      </c>
      <c r="N35" s="40">
        <v>0</v>
      </c>
      <c r="O35" s="24">
        <v>0</v>
      </c>
      <c r="P35" s="40">
        <v>0</v>
      </c>
      <c r="Q35" s="24">
        <v>0</v>
      </c>
      <c r="R35" s="40">
        <v>0</v>
      </c>
      <c r="S35" s="24">
        <v>0</v>
      </c>
      <c r="T35" s="40">
        <v>4</v>
      </c>
      <c r="U35" s="24">
        <v>31</v>
      </c>
      <c r="V35" s="40">
        <v>4</v>
      </c>
      <c r="W35" s="35">
        <v>56</v>
      </c>
      <c r="X35" s="46">
        <v>4</v>
      </c>
      <c r="Y35" s="35">
        <v>26</v>
      </c>
    </row>
    <row r="36" spans="1:25" ht="30" customHeight="1">
      <c r="A36" s="25" t="s">
        <v>122</v>
      </c>
      <c r="B36" s="24" t="s">
        <v>28</v>
      </c>
      <c r="C36" s="25" t="s">
        <v>191</v>
      </c>
      <c r="D36" s="25">
        <f t="shared" si="5"/>
        <v>71</v>
      </c>
      <c r="E36" s="40">
        <f t="shared" si="6"/>
        <v>0</v>
      </c>
      <c r="F36" s="25">
        <f t="shared" si="7"/>
        <v>71</v>
      </c>
      <c r="G36" s="25">
        <v>53</v>
      </c>
      <c r="H36" s="25">
        <v>0</v>
      </c>
      <c r="I36" s="25">
        <v>0</v>
      </c>
      <c r="J36" s="40">
        <v>0</v>
      </c>
      <c r="K36" s="24">
        <v>0</v>
      </c>
      <c r="L36" s="40">
        <v>0</v>
      </c>
      <c r="M36" s="24">
        <v>0</v>
      </c>
      <c r="N36" s="40">
        <v>0</v>
      </c>
      <c r="O36" s="24">
        <v>0</v>
      </c>
      <c r="P36" s="40">
        <v>0</v>
      </c>
      <c r="Q36" s="24">
        <v>0</v>
      </c>
      <c r="R36" s="40">
        <v>0</v>
      </c>
      <c r="S36" s="24">
        <v>0</v>
      </c>
      <c r="T36" s="40">
        <v>0</v>
      </c>
      <c r="U36" s="24">
        <v>71</v>
      </c>
      <c r="V36" s="40">
        <v>0</v>
      </c>
      <c r="W36" s="35">
        <v>0</v>
      </c>
      <c r="X36" s="46">
        <v>0</v>
      </c>
      <c r="Y36" s="35">
        <v>0</v>
      </c>
    </row>
    <row r="37" spans="1:25" ht="14.25" customHeight="1">
      <c r="A37" s="25" t="s">
        <v>123</v>
      </c>
      <c r="B37" s="24" t="s">
        <v>23</v>
      </c>
      <c r="C37" s="25" t="s">
        <v>218</v>
      </c>
      <c r="D37" s="28">
        <f t="shared" si="5"/>
        <v>41</v>
      </c>
      <c r="E37" s="42">
        <f t="shared" si="6"/>
        <v>0</v>
      </c>
      <c r="F37" s="25">
        <f t="shared" si="7"/>
        <v>41</v>
      </c>
      <c r="G37" s="25">
        <v>40</v>
      </c>
      <c r="H37" s="25">
        <v>0</v>
      </c>
      <c r="I37" s="25">
        <v>0</v>
      </c>
      <c r="J37" s="40">
        <v>0</v>
      </c>
      <c r="K37" s="33">
        <v>0</v>
      </c>
      <c r="L37" s="42">
        <v>0</v>
      </c>
      <c r="M37" s="33">
        <v>0</v>
      </c>
      <c r="N37" s="42">
        <v>0</v>
      </c>
      <c r="O37" s="33">
        <v>0</v>
      </c>
      <c r="P37" s="42">
        <v>0</v>
      </c>
      <c r="Q37" s="33">
        <v>0</v>
      </c>
      <c r="R37" s="42">
        <v>0</v>
      </c>
      <c r="S37" s="33">
        <v>0</v>
      </c>
      <c r="T37" s="42">
        <v>0</v>
      </c>
      <c r="U37" s="33">
        <v>13</v>
      </c>
      <c r="V37" s="42">
        <v>0</v>
      </c>
      <c r="W37" s="35">
        <v>28</v>
      </c>
      <c r="X37" s="46">
        <v>0</v>
      </c>
      <c r="Y37" s="35">
        <v>0</v>
      </c>
    </row>
    <row r="38" spans="1:25" ht="13.5" customHeight="1">
      <c r="A38" s="28" t="s">
        <v>155</v>
      </c>
      <c r="B38" s="33" t="s">
        <v>154</v>
      </c>
      <c r="C38" s="28" t="s">
        <v>196</v>
      </c>
      <c r="D38" s="28">
        <f t="shared" si="5"/>
        <v>106</v>
      </c>
      <c r="E38" s="42">
        <f t="shared" si="6"/>
        <v>8</v>
      </c>
      <c r="F38" s="28">
        <f t="shared" si="7"/>
        <v>98</v>
      </c>
      <c r="G38" s="28">
        <v>64</v>
      </c>
      <c r="H38" s="28">
        <v>4</v>
      </c>
      <c r="I38" s="28">
        <v>0</v>
      </c>
      <c r="J38" s="42">
        <v>0</v>
      </c>
      <c r="K38" s="33">
        <v>0</v>
      </c>
      <c r="L38" s="42">
        <v>0</v>
      </c>
      <c r="M38" s="33">
        <v>0</v>
      </c>
      <c r="N38" s="42">
        <v>0</v>
      </c>
      <c r="O38" s="33">
        <v>0</v>
      </c>
      <c r="P38" s="42">
        <v>0</v>
      </c>
      <c r="Q38" s="33">
        <v>0</v>
      </c>
      <c r="R38" s="42">
        <v>0</v>
      </c>
      <c r="S38" s="33">
        <v>0</v>
      </c>
      <c r="T38" s="42">
        <v>0</v>
      </c>
      <c r="U38" s="33">
        <v>0</v>
      </c>
      <c r="V38" s="42">
        <v>4</v>
      </c>
      <c r="W38" s="31">
        <v>36</v>
      </c>
      <c r="X38" s="47">
        <v>4</v>
      </c>
      <c r="Y38" s="31">
        <v>62</v>
      </c>
    </row>
    <row r="39" spans="1:25" ht="25.5" customHeight="1">
      <c r="A39" s="23" t="s">
        <v>29</v>
      </c>
      <c r="B39" s="32" t="s">
        <v>40</v>
      </c>
      <c r="C39" s="29" t="s">
        <v>202</v>
      </c>
      <c r="D39" s="29">
        <f>D40+D46+D52+D58+D64</f>
        <v>3000</v>
      </c>
      <c r="E39" s="43">
        <f>E40+E46+E52+E58+E64</f>
        <v>82</v>
      </c>
      <c r="F39" s="23">
        <f>F40+F46+F52+F58+F64</f>
        <v>2918</v>
      </c>
      <c r="G39" s="23">
        <f>SUM(G40+G46+G52+G58+G64)</f>
        <v>681</v>
      </c>
      <c r="H39" s="23">
        <f>H40+H46+H52+H58+H64</f>
        <v>58</v>
      </c>
      <c r="I39" s="23">
        <f>I40+I46+I52+I58+I64</f>
        <v>65</v>
      </c>
      <c r="J39" s="39">
        <v>0</v>
      </c>
      <c r="K39" s="32">
        <v>0</v>
      </c>
      <c r="L39" s="39">
        <v>0</v>
      </c>
      <c r="M39" s="32">
        <v>0</v>
      </c>
      <c r="N39" s="39">
        <f>N40+N46+N52+N58+N64</f>
        <v>4</v>
      </c>
      <c r="O39" s="32">
        <f>O40+O46+O52+O58+O64</f>
        <v>124</v>
      </c>
      <c r="P39" s="39">
        <f>P40+P46+P52+P58+P64</f>
        <v>10</v>
      </c>
      <c r="Q39" s="32">
        <f>Q40+Q46+Q52+Q58+Q64</f>
        <v>505</v>
      </c>
      <c r="R39" s="39">
        <v>14</v>
      </c>
      <c r="S39" s="32">
        <f t="shared" ref="S39:Y39" si="8">S40+S46+S52+S58+S64</f>
        <v>465</v>
      </c>
      <c r="T39" s="39">
        <f t="shared" si="8"/>
        <v>24</v>
      </c>
      <c r="U39" s="32">
        <f t="shared" si="8"/>
        <v>674</v>
      </c>
      <c r="V39" s="39">
        <f t="shared" si="8"/>
        <v>20</v>
      </c>
      <c r="W39" s="27">
        <f t="shared" si="8"/>
        <v>464</v>
      </c>
      <c r="X39" s="45">
        <f t="shared" si="8"/>
        <v>10</v>
      </c>
      <c r="Y39" s="27">
        <f t="shared" si="8"/>
        <v>686</v>
      </c>
    </row>
    <row r="40" spans="1:25" ht="69" customHeight="1">
      <c r="A40" s="23" t="s">
        <v>30</v>
      </c>
      <c r="B40" s="32" t="s">
        <v>124</v>
      </c>
      <c r="C40" s="30" t="s">
        <v>159</v>
      </c>
      <c r="D40" s="29">
        <f t="shared" ref="D40:I40" si="9">SUM(D41:D45)</f>
        <v>356</v>
      </c>
      <c r="E40" s="43">
        <f t="shared" si="9"/>
        <v>4</v>
      </c>
      <c r="F40" s="23">
        <f t="shared" si="9"/>
        <v>352</v>
      </c>
      <c r="G40" s="23">
        <f t="shared" si="9"/>
        <v>65</v>
      </c>
      <c r="H40" s="23">
        <f t="shared" si="9"/>
        <v>12</v>
      </c>
      <c r="I40" s="23">
        <f t="shared" si="9"/>
        <v>12</v>
      </c>
      <c r="J40" s="39">
        <v>0</v>
      </c>
      <c r="K40" s="32">
        <v>0</v>
      </c>
      <c r="L40" s="39">
        <v>0</v>
      </c>
      <c r="M40" s="32">
        <v>0</v>
      </c>
      <c r="N40" s="39">
        <f>SUM(N41:N45)</f>
        <v>4</v>
      </c>
      <c r="O40" s="32">
        <f>SUM(O41:O45)</f>
        <v>124</v>
      </c>
      <c r="P40" s="39">
        <f>SUM(P41:P45)</f>
        <v>0</v>
      </c>
      <c r="Q40" s="32">
        <f>SUM(Q41:Q45)</f>
        <v>228</v>
      </c>
      <c r="R40" s="39">
        <v>0</v>
      </c>
      <c r="S40" s="32">
        <f t="shared" ref="S40:Y40" si="10">SUM(S41:S45)</f>
        <v>0</v>
      </c>
      <c r="T40" s="39">
        <f t="shared" si="10"/>
        <v>0</v>
      </c>
      <c r="U40" s="32">
        <f t="shared" si="10"/>
        <v>0</v>
      </c>
      <c r="V40" s="39">
        <f t="shared" si="10"/>
        <v>0</v>
      </c>
      <c r="W40" s="27">
        <f t="shared" si="10"/>
        <v>0</v>
      </c>
      <c r="X40" s="45">
        <f t="shared" si="10"/>
        <v>0</v>
      </c>
      <c r="Y40" s="27">
        <f t="shared" si="10"/>
        <v>0</v>
      </c>
    </row>
    <row r="41" spans="1:25" ht="54" customHeight="1">
      <c r="A41" s="25" t="s">
        <v>31</v>
      </c>
      <c r="B41" s="24" t="s">
        <v>125</v>
      </c>
      <c r="C41" s="80" t="s">
        <v>206</v>
      </c>
      <c r="D41" s="25">
        <f>SUM(E41:F41)</f>
        <v>32</v>
      </c>
      <c r="E41" s="40">
        <f>J41+L41+N41+P41+R41+T41+V41+X41</f>
        <v>0</v>
      </c>
      <c r="F41" s="25">
        <f>K41+M41+O41+Q41+S41+U41+W41+Y41</f>
        <v>32</v>
      </c>
      <c r="G41" s="25">
        <v>17</v>
      </c>
      <c r="H41" s="80">
        <v>6</v>
      </c>
      <c r="I41" s="80">
        <v>6</v>
      </c>
      <c r="J41" s="40">
        <v>0</v>
      </c>
      <c r="K41" s="24">
        <v>0</v>
      </c>
      <c r="L41" s="40">
        <v>0</v>
      </c>
      <c r="M41" s="24">
        <v>0</v>
      </c>
      <c r="N41" s="40">
        <v>0</v>
      </c>
      <c r="O41" s="24">
        <v>32</v>
      </c>
      <c r="P41" s="40">
        <v>0</v>
      </c>
      <c r="Q41" s="24">
        <v>0</v>
      </c>
      <c r="R41" s="40">
        <v>0</v>
      </c>
      <c r="S41" s="24">
        <v>0</v>
      </c>
      <c r="T41" s="40">
        <v>0</v>
      </c>
      <c r="U41" s="24">
        <v>0</v>
      </c>
      <c r="V41" s="40">
        <v>0</v>
      </c>
      <c r="W41" s="35">
        <v>0</v>
      </c>
      <c r="X41" s="46">
        <v>0</v>
      </c>
      <c r="Y41" s="35">
        <v>0</v>
      </c>
    </row>
    <row r="42" spans="1:25" ht="41.25" customHeight="1">
      <c r="A42" s="25" t="s">
        <v>126</v>
      </c>
      <c r="B42" s="24" t="s">
        <v>127</v>
      </c>
      <c r="C42" s="81"/>
      <c r="D42" s="25">
        <f>SUM(E42:F42)</f>
        <v>96</v>
      </c>
      <c r="E42" s="40">
        <f>J42+L42+N42+P42+R42+T42+V42+X42</f>
        <v>4</v>
      </c>
      <c r="F42" s="25">
        <f>K42+M42+O42+Q42+S42+U42+W42+Y42</f>
        <v>92</v>
      </c>
      <c r="G42" s="25">
        <v>48</v>
      </c>
      <c r="H42" s="81"/>
      <c r="I42" s="81"/>
      <c r="J42" s="40">
        <v>0</v>
      </c>
      <c r="K42" s="24">
        <v>0</v>
      </c>
      <c r="L42" s="40">
        <v>0</v>
      </c>
      <c r="M42" s="24">
        <v>0</v>
      </c>
      <c r="N42" s="40">
        <v>4</v>
      </c>
      <c r="O42" s="24">
        <v>92</v>
      </c>
      <c r="P42" s="40">
        <v>0</v>
      </c>
      <c r="Q42" s="24">
        <v>0</v>
      </c>
      <c r="R42" s="40">
        <v>0</v>
      </c>
      <c r="S42" s="24">
        <v>0</v>
      </c>
      <c r="T42" s="40">
        <v>0</v>
      </c>
      <c r="U42" s="24">
        <v>0</v>
      </c>
      <c r="V42" s="40">
        <v>0</v>
      </c>
      <c r="W42" s="35">
        <v>0</v>
      </c>
      <c r="X42" s="46">
        <v>0</v>
      </c>
      <c r="Y42" s="35">
        <v>0</v>
      </c>
    </row>
    <row r="43" spans="1:25" ht="14.25" customHeight="1">
      <c r="A43" s="105" t="s">
        <v>213</v>
      </c>
      <c r="B43" s="24" t="s">
        <v>5</v>
      </c>
      <c r="C43" s="25" t="s">
        <v>185</v>
      </c>
      <c r="D43" s="25">
        <f>F43</f>
        <v>108</v>
      </c>
      <c r="E43" s="40">
        <v>0</v>
      </c>
      <c r="F43" s="25">
        <f>SUM(J43:Y43)</f>
        <v>108</v>
      </c>
      <c r="G43" s="25">
        <v>0</v>
      </c>
      <c r="H43" s="25">
        <v>0</v>
      </c>
      <c r="I43" s="25">
        <v>0</v>
      </c>
      <c r="J43" s="40">
        <v>0</v>
      </c>
      <c r="K43" s="24">
        <v>0</v>
      </c>
      <c r="L43" s="40">
        <v>0</v>
      </c>
      <c r="M43" s="24">
        <v>0</v>
      </c>
      <c r="N43" s="40">
        <v>0</v>
      </c>
      <c r="O43" s="24">
        <v>0</v>
      </c>
      <c r="P43" s="40">
        <v>0</v>
      </c>
      <c r="Q43" s="24">
        <v>108</v>
      </c>
      <c r="R43" s="40">
        <v>0</v>
      </c>
      <c r="S43" s="24">
        <v>0</v>
      </c>
      <c r="T43" s="40">
        <v>0</v>
      </c>
      <c r="U43" s="24">
        <v>0</v>
      </c>
      <c r="V43" s="40">
        <v>0</v>
      </c>
      <c r="W43" s="35">
        <v>0</v>
      </c>
      <c r="X43" s="46">
        <v>0</v>
      </c>
      <c r="Y43" s="35">
        <v>0</v>
      </c>
    </row>
    <row r="44" spans="1:25" ht="43.5" customHeight="1">
      <c r="A44" s="106"/>
      <c r="B44" s="24" t="s">
        <v>6</v>
      </c>
      <c r="C44" s="25" t="s">
        <v>185</v>
      </c>
      <c r="D44" s="25">
        <f>F44</f>
        <v>108</v>
      </c>
      <c r="E44" s="40">
        <v>0</v>
      </c>
      <c r="F44" s="25">
        <f>SUM(J44:Y44)</f>
        <v>108</v>
      </c>
      <c r="G44" s="25">
        <v>0</v>
      </c>
      <c r="H44" s="25">
        <v>0</v>
      </c>
      <c r="I44" s="25">
        <v>0</v>
      </c>
      <c r="J44" s="40">
        <v>0</v>
      </c>
      <c r="K44" s="24">
        <v>0</v>
      </c>
      <c r="L44" s="40">
        <v>0</v>
      </c>
      <c r="M44" s="24">
        <v>0</v>
      </c>
      <c r="N44" s="40">
        <v>0</v>
      </c>
      <c r="O44" s="24">
        <v>0</v>
      </c>
      <c r="P44" s="40">
        <v>0</v>
      </c>
      <c r="Q44" s="24">
        <v>108</v>
      </c>
      <c r="R44" s="40">
        <v>0</v>
      </c>
      <c r="S44" s="24">
        <v>0</v>
      </c>
      <c r="T44" s="40">
        <v>0</v>
      </c>
      <c r="U44" s="24">
        <v>0</v>
      </c>
      <c r="V44" s="40">
        <v>0</v>
      </c>
      <c r="W44" s="35">
        <v>0</v>
      </c>
      <c r="X44" s="46">
        <v>0</v>
      </c>
      <c r="Y44" s="35">
        <v>0</v>
      </c>
    </row>
    <row r="45" spans="1:25" ht="24.75" customHeight="1">
      <c r="A45" s="25" t="s">
        <v>171</v>
      </c>
      <c r="B45" s="24" t="s">
        <v>172</v>
      </c>
      <c r="C45" s="25" t="s">
        <v>186</v>
      </c>
      <c r="D45" s="25">
        <f>F45</f>
        <v>12</v>
      </c>
      <c r="E45" s="40">
        <v>0</v>
      </c>
      <c r="F45" s="25">
        <f>SUM(J45:Y45)</f>
        <v>12</v>
      </c>
      <c r="G45" s="25">
        <v>0</v>
      </c>
      <c r="H45" s="25">
        <v>6</v>
      </c>
      <c r="I45" s="25">
        <v>6</v>
      </c>
      <c r="J45" s="40">
        <v>0</v>
      </c>
      <c r="K45" s="24">
        <v>0</v>
      </c>
      <c r="L45" s="40">
        <v>0</v>
      </c>
      <c r="M45" s="24">
        <v>0</v>
      </c>
      <c r="N45" s="40">
        <v>0</v>
      </c>
      <c r="O45" s="24">
        <v>0</v>
      </c>
      <c r="P45" s="40">
        <v>0</v>
      </c>
      <c r="Q45" s="24">
        <v>12</v>
      </c>
      <c r="R45" s="40">
        <v>0</v>
      </c>
      <c r="S45" s="24">
        <v>0</v>
      </c>
      <c r="T45" s="40">
        <v>0</v>
      </c>
      <c r="U45" s="24">
        <v>0</v>
      </c>
      <c r="V45" s="40">
        <v>0</v>
      </c>
      <c r="W45" s="35">
        <v>0</v>
      </c>
      <c r="X45" s="46">
        <v>0</v>
      </c>
      <c r="Y45" s="35">
        <v>0</v>
      </c>
    </row>
    <row r="46" spans="1:25" ht="68.25" customHeight="1">
      <c r="A46" s="23" t="s">
        <v>32</v>
      </c>
      <c r="B46" s="32" t="s">
        <v>128</v>
      </c>
      <c r="C46" s="30" t="s">
        <v>159</v>
      </c>
      <c r="D46" s="29">
        <f t="shared" ref="D46:I46" si="11">SUM(D47:D51)</f>
        <v>630</v>
      </c>
      <c r="E46" s="43">
        <f t="shared" si="11"/>
        <v>10</v>
      </c>
      <c r="F46" s="23">
        <f t="shared" si="11"/>
        <v>620</v>
      </c>
      <c r="G46" s="23">
        <f t="shared" si="11"/>
        <v>82</v>
      </c>
      <c r="H46" s="23">
        <f t="shared" si="11"/>
        <v>16</v>
      </c>
      <c r="I46" s="23">
        <f t="shared" si="11"/>
        <v>15</v>
      </c>
      <c r="J46" s="39">
        <v>0</v>
      </c>
      <c r="K46" s="32">
        <v>0</v>
      </c>
      <c r="L46" s="39">
        <v>0</v>
      </c>
      <c r="M46" s="32">
        <v>0</v>
      </c>
      <c r="N46" s="39">
        <f>SUM(N47:N51)</f>
        <v>0</v>
      </c>
      <c r="O46" s="32">
        <f>SUM(O47:O51)</f>
        <v>0</v>
      </c>
      <c r="P46" s="39">
        <f>SUM(P47:P51)</f>
        <v>10</v>
      </c>
      <c r="Q46" s="32">
        <f>SUM(Q47:Q51)</f>
        <v>277</v>
      </c>
      <c r="R46" s="39">
        <v>0</v>
      </c>
      <c r="S46" s="32">
        <f t="shared" ref="S46:Y46" si="12">SUM(S47:S51)</f>
        <v>343</v>
      </c>
      <c r="T46" s="39">
        <f t="shared" si="12"/>
        <v>0</v>
      </c>
      <c r="U46" s="32">
        <f t="shared" si="12"/>
        <v>0</v>
      </c>
      <c r="V46" s="39">
        <f t="shared" si="12"/>
        <v>0</v>
      </c>
      <c r="W46" s="27">
        <f t="shared" si="12"/>
        <v>0</v>
      </c>
      <c r="X46" s="45">
        <f t="shared" si="12"/>
        <v>0</v>
      </c>
      <c r="Y46" s="27">
        <f t="shared" si="12"/>
        <v>0</v>
      </c>
    </row>
    <row r="47" spans="1:25" ht="67.5" customHeight="1">
      <c r="A47" s="25" t="s">
        <v>33</v>
      </c>
      <c r="B47" s="24" t="s">
        <v>129</v>
      </c>
      <c r="C47" s="80" t="s">
        <v>201</v>
      </c>
      <c r="D47" s="25">
        <v>32</v>
      </c>
      <c r="E47" s="40">
        <v>0</v>
      </c>
      <c r="F47" s="25">
        <f>K47+M47+O47+Q47+S47+U47+W47+Y47</f>
        <v>32</v>
      </c>
      <c r="G47" s="25">
        <v>16</v>
      </c>
      <c r="H47" s="80">
        <v>6</v>
      </c>
      <c r="I47" s="80">
        <v>6</v>
      </c>
      <c r="J47" s="40">
        <v>0</v>
      </c>
      <c r="K47" s="24">
        <v>0</v>
      </c>
      <c r="L47" s="40">
        <v>0</v>
      </c>
      <c r="M47" s="24">
        <v>0</v>
      </c>
      <c r="N47" s="40">
        <v>0</v>
      </c>
      <c r="O47" s="24">
        <v>0</v>
      </c>
      <c r="P47" s="40">
        <v>0</v>
      </c>
      <c r="Q47" s="24">
        <v>32</v>
      </c>
      <c r="R47" s="40">
        <v>0</v>
      </c>
      <c r="S47" s="24">
        <v>0</v>
      </c>
      <c r="T47" s="40">
        <v>0</v>
      </c>
      <c r="U47" s="24">
        <v>0</v>
      </c>
      <c r="V47" s="40">
        <v>0</v>
      </c>
      <c r="W47" s="35">
        <v>0</v>
      </c>
      <c r="X47" s="46">
        <v>0</v>
      </c>
      <c r="Y47" s="35">
        <v>0</v>
      </c>
    </row>
    <row r="48" spans="1:25" ht="51.75" customHeight="1">
      <c r="A48" s="25" t="s">
        <v>130</v>
      </c>
      <c r="B48" s="24" t="s">
        <v>131</v>
      </c>
      <c r="C48" s="81"/>
      <c r="D48" s="25">
        <f>SUM(E48:F48)</f>
        <v>183</v>
      </c>
      <c r="E48" s="40">
        <f>J48+L48+N48+P48+R48+T48+V48+X48</f>
        <v>10</v>
      </c>
      <c r="F48" s="25">
        <f>K48+M48+O48+Q48+S48+U48+W48+Y48</f>
        <v>173</v>
      </c>
      <c r="G48" s="25">
        <v>66</v>
      </c>
      <c r="H48" s="81"/>
      <c r="I48" s="81"/>
      <c r="J48" s="40">
        <v>0</v>
      </c>
      <c r="K48" s="24">
        <v>0</v>
      </c>
      <c r="L48" s="40">
        <v>0</v>
      </c>
      <c r="M48" s="24">
        <v>0</v>
      </c>
      <c r="N48" s="40">
        <v>0</v>
      </c>
      <c r="O48" s="24">
        <v>0</v>
      </c>
      <c r="P48" s="40">
        <v>10</v>
      </c>
      <c r="Q48" s="24">
        <v>173</v>
      </c>
      <c r="R48" s="40">
        <v>0</v>
      </c>
      <c r="S48" s="24">
        <v>0</v>
      </c>
      <c r="T48" s="40">
        <v>0</v>
      </c>
      <c r="U48" s="24">
        <v>0</v>
      </c>
      <c r="V48" s="40">
        <v>0</v>
      </c>
      <c r="W48" s="35">
        <v>0</v>
      </c>
      <c r="X48" s="46">
        <v>0</v>
      </c>
      <c r="Y48" s="35">
        <v>0</v>
      </c>
    </row>
    <row r="49" spans="1:25" ht="14.25" customHeight="1">
      <c r="A49" s="105" t="s">
        <v>214</v>
      </c>
      <c r="B49" s="24" t="s">
        <v>5</v>
      </c>
      <c r="C49" s="25" t="s">
        <v>188</v>
      </c>
      <c r="D49" s="25">
        <f>F49</f>
        <v>144</v>
      </c>
      <c r="E49" s="40">
        <v>0</v>
      </c>
      <c r="F49" s="25">
        <f>SUM(J49:Y49)</f>
        <v>144</v>
      </c>
      <c r="G49" s="25">
        <v>0</v>
      </c>
      <c r="H49" s="25">
        <v>0</v>
      </c>
      <c r="I49" s="25">
        <v>0</v>
      </c>
      <c r="J49" s="40">
        <v>0</v>
      </c>
      <c r="K49" s="24">
        <v>0</v>
      </c>
      <c r="L49" s="40">
        <v>0</v>
      </c>
      <c r="M49" s="24">
        <v>0</v>
      </c>
      <c r="N49" s="40">
        <v>0</v>
      </c>
      <c r="O49" s="24">
        <v>0</v>
      </c>
      <c r="P49" s="40">
        <v>0</v>
      </c>
      <c r="Q49" s="24">
        <v>72</v>
      </c>
      <c r="R49" s="40">
        <v>0</v>
      </c>
      <c r="S49" s="24">
        <v>72</v>
      </c>
      <c r="T49" s="40">
        <v>0</v>
      </c>
      <c r="U49" s="24">
        <v>0</v>
      </c>
      <c r="V49" s="40">
        <v>0</v>
      </c>
      <c r="W49" s="35">
        <v>0</v>
      </c>
      <c r="X49" s="46">
        <v>0</v>
      </c>
      <c r="Y49" s="35">
        <v>0</v>
      </c>
    </row>
    <row r="50" spans="1:25" ht="45" customHeight="1">
      <c r="A50" s="106"/>
      <c r="B50" s="24" t="s">
        <v>6</v>
      </c>
      <c r="C50" s="25" t="s">
        <v>188</v>
      </c>
      <c r="D50" s="25">
        <f>F50</f>
        <v>252</v>
      </c>
      <c r="E50" s="40">
        <v>0</v>
      </c>
      <c r="F50" s="25">
        <f>SUM(J50:Y50)</f>
        <v>252</v>
      </c>
      <c r="G50" s="25">
        <v>0</v>
      </c>
      <c r="H50" s="25">
        <v>0</v>
      </c>
      <c r="I50" s="25">
        <v>0</v>
      </c>
      <c r="J50" s="40">
        <v>0</v>
      </c>
      <c r="K50" s="24">
        <v>0</v>
      </c>
      <c r="L50" s="40">
        <v>0</v>
      </c>
      <c r="M50" s="24">
        <v>0</v>
      </c>
      <c r="N50" s="40">
        <v>0</v>
      </c>
      <c r="O50" s="24">
        <v>0</v>
      </c>
      <c r="P50" s="40">
        <v>0</v>
      </c>
      <c r="Q50" s="24">
        <v>0</v>
      </c>
      <c r="R50" s="40">
        <v>0</v>
      </c>
      <c r="S50" s="24">
        <v>252</v>
      </c>
      <c r="T50" s="40">
        <v>0</v>
      </c>
      <c r="U50" s="24">
        <v>0</v>
      </c>
      <c r="V50" s="40">
        <v>0</v>
      </c>
      <c r="W50" s="35">
        <v>0</v>
      </c>
      <c r="X50" s="46">
        <v>0</v>
      </c>
      <c r="Y50" s="35">
        <v>0</v>
      </c>
    </row>
    <row r="51" spans="1:25" ht="25.5" customHeight="1">
      <c r="A51" s="25" t="s">
        <v>173</v>
      </c>
      <c r="B51" s="24" t="s">
        <v>172</v>
      </c>
      <c r="C51" s="25" t="s">
        <v>199</v>
      </c>
      <c r="D51" s="25">
        <f>F51</f>
        <v>19</v>
      </c>
      <c r="E51" s="40">
        <v>0</v>
      </c>
      <c r="F51" s="25">
        <f>SUM(J51:Y51)</f>
        <v>19</v>
      </c>
      <c r="G51" s="25">
        <v>0</v>
      </c>
      <c r="H51" s="25">
        <v>10</v>
      </c>
      <c r="I51" s="25">
        <v>9</v>
      </c>
      <c r="J51" s="40">
        <v>0</v>
      </c>
      <c r="K51" s="24">
        <v>0</v>
      </c>
      <c r="L51" s="40">
        <v>0</v>
      </c>
      <c r="M51" s="24">
        <v>0</v>
      </c>
      <c r="N51" s="40">
        <v>0</v>
      </c>
      <c r="O51" s="24">
        <v>0</v>
      </c>
      <c r="P51" s="40">
        <v>0</v>
      </c>
      <c r="Q51" s="24">
        <v>0</v>
      </c>
      <c r="R51" s="40">
        <v>0</v>
      </c>
      <c r="S51" s="24">
        <v>19</v>
      </c>
      <c r="T51" s="40">
        <v>0</v>
      </c>
      <c r="U51" s="24">
        <v>0</v>
      </c>
      <c r="V51" s="40">
        <v>0</v>
      </c>
      <c r="W51" s="35">
        <v>0</v>
      </c>
      <c r="X51" s="46">
        <v>0</v>
      </c>
      <c r="Y51" s="35">
        <v>0</v>
      </c>
    </row>
    <row r="52" spans="1:25" ht="65.25" customHeight="1">
      <c r="A52" s="23" t="s">
        <v>34</v>
      </c>
      <c r="B52" s="32" t="s">
        <v>135</v>
      </c>
      <c r="C52" s="30" t="s">
        <v>200</v>
      </c>
      <c r="D52" s="29">
        <f t="shared" ref="D52:I52" si="13">SUM(D53:D57)</f>
        <v>448</v>
      </c>
      <c r="E52" s="43">
        <f t="shared" si="13"/>
        <v>24</v>
      </c>
      <c r="F52" s="23">
        <f t="shared" si="13"/>
        <v>424</v>
      </c>
      <c r="G52" s="23">
        <f t="shared" si="13"/>
        <v>118</v>
      </c>
      <c r="H52" s="23">
        <f t="shared" si="13"/>
        <v>8</v>
      </c>
      <c r="I52" s="23">
        <f t="shared" si="13"/>
        <v>10</v>
      </c>
      <c r="J52" s="39">
        <v>0</v>
      </c>
      <c r="K52" s="32">
        <v>0</v>
      </c>
      <c r="L52" s="39">
        <v>0</v>
      </c>
      <c r="M52" s="32">
        <v>0</v>
      </c>
      <c r="N52" s="39">
        <f>SUM(N53:N57)</f>
        <v>0</v>
      </c>
      <c r="O52" s="32">
        <f>SUM(O53:O57)</f>
        <v>0</v>
      </c>
      <c r="P52" s="39">
        <f>SUM(P53:P57)</f>
        <v>0</v>
      </c>
      <c r="Q52" s="32">
        <f>SUM(Q53:Q57)</f>
        <v>0</v>
      </c>
      <c r="R52" s="39">
        <v>14</v>
      </c>
      <c r="S52" s="32">
        <f t="shared" ref="S52:Y52" si="14">SUM(S53:S57)</f>
        <v>122</v>
      </c>
      <c r="T52" s="39">
        <f t="shared" si="14"/>
        <v>10</v>
      </c>
      <c r="U52" s="32">
        <f t="shared" si="14"/>
        <v>302</v>
      </c>
      <c r="V52" s="39">
        <f t="shared" si="14"/>
        <v>0</v>
      </c>
      <c r="W52" s="27">
        <f t="shared" si="14"/>
        <v>0</v>
      </c>
      <c r="X52" s="45">
        <f t="shared" si="14"/>
        <v>0</v>
      </c>
      <c r="Y52" s="27">
        <f t="shared" si="14"/>
        <v>0</v>
      </c>
    </row>
    <row r="53" spans="1:25" ht="55.5" customHeight="1">
      <c r="A53" s="25" t="s">
        <v>35</v>
      </c>
      <c r="B53" s="24" t="s">
        <v>132</v>
      </c>
      <c r="C53" s="80" t="s">
        <v>194</v>
      </c>
      <c r="D53" s="25">
        <f>SUM(E53:F53)</f>
        <v>36</v>
      </c>
      <c r="E53" s="40">
        <f>J53+L53+N53+P53+R53+T53+V53+X53</f>
        <v>4</v>
      </c>
      <c r="F53" s="25">
        <f>K53+M53+O53+Q53+S53+U53+W53+Y53</f>
        <v>32</v>
      </c>
      <c r="G53" s="25">
        <v>12</v>
      </c>
      <c r="H53" s="80">
        <v>4</v>
      </c>
      <c r="I53" s="80">
        <v>5</v>
      </c>
      <c r="J53" s="40">
        <v>0</v>
      </c>
      <c r="K53" s="24">
        <v>0</v>
      </c>
      <c r="L53" s="40">
        <v>0</v>
      </c>
      <c r="M53" s="24">
        <v>0</v>
      </c>
      <c r="N53" s="40">
        <v>0</v>
      </c>
      <c r="O53" s="24">
        <v>0</v>
      </c>
      <c r="P53" s="40">
        <v>0</v>
      </c>
      <c r="Q53" s="24">
        <v>0</v>
      </c>
      <c r="R53" s="40">
        <v>4</v>
      </c>
      <c r="S53" s="24">
        <v>32</v>
      </c>
      <c r="T53" s="40">
        <v>0</v>
      </c>
      <c r="U53" s="24">
        <v>0</v>
      </c>
      <c r="V53" s="40">
        <v>0</v>
      </c>
      <c r="W53" s="35">
        <v>0</v>
      </c>
      <c r="X53" s="46">
        <v>0</v>
      </c>
      <c r="Y53" s="35">
        <v>0</v>
      </c>
    </row>
    <row r="54" spans="1:25" ht="63" customHeight="1">
      <c r="A54" s="25" t="s">
        <v>133</v>
      </c>
      <c r="B54" s="24" t="s">
        <v>134</v>
      </c>
      <c r="C54" s="81"/>
      <c r="D54" s="24">
        <f>SUM(E54:F54)</f>
        <v>187</v>
      </c>
      <c r="E54" s="40">
        <f>J54+L54+N54+P54+R54+T54+V54+X54</f>
        <v>20</v>
      </c>
      <c r="F54" s="24">
        <f>K54+M54+O54+Q54+S54+U54+W54+Y54</f>
        <v>167</v>
      </c>
      <c r="G54" s="24">
        <v>106</v>
      </c>
      <c r="H54" s="81"/>
      <c r="I54" s="81"/>
      <c r="J54" s="40">
        <v>0</v>
      </c>
      <c r="K54" s="24">
        <v>0</v>
      </c>
      <c r="L54" s="40">
        <v>0</v>
      </c>
      <c r="M54" s="24">
        <v>0</v>
      </c>
      <c r="N54" s="40">
        <v>0</v>
      </c>
      <c r="O54" s="24">
        <v>0</v>
      </c>
      <c r="P54" s="40">
        <v>0</v>
      </c>
      <c r="Q54" s="24">
        <v>0</v>
      </c>
      <c r="R54" s="40">
        <v>10</v>
      </c>
      <c r="S54" s="24">
        <v>54</v>
      </c>
      <c r="T54" s="40">
        <v>10</v>
      </c>
      <c r="U54" s="24">
        <v>113</v>
      </c>
      <c r="V54" s="40">
        <v>0</v>
      </c>
      <c r="W54" s="35">
        <v>0</v>
      </c>
      <c r="X54" s="46">
        <v>0</v>
      </c>
      <c r="Y54" s="35">
        <v>0</v>
      </c>
    </row>
    <row r="55" spans="1:25">
      <c r="A55" s="105" t="s">
        <v>215</v>
      </c>
      <c r="B55" s="24" t="s">
        <v>5</v>
      </c>
      <c r="C55" s="25" t="s">
        <v>191</v>
      </c>
      <c r="D55" s="25">
        <f>F55</f>
        <v>108</v>
      </c>
      <c r="E55" s="40">
        <v>0</v>
      </c>
      <c r="F55" s="25">
        <f>SUM(J55:Y55)</f>
        <v>108</v>
      </c>
      <c r="G55" s="25">
        <v>0</v>
      </c>
      <c r="H55" s="25">
        <v>0</v>
      </c>
      <c r="I55" s="25">
        <v>0</v>
      </c>
      <c r="J55" s="40">
        <v>0</v>
      </c>
      <c r="K55" s="24">
        <v>0</v>
      </c>
      <c r="L55" s="40">
        <v>0</v>
      </c>
      <c r="M55" s="24">
        <v>0</v>
      </c>
      <c r="N55" s="40">
        <v>0</v>
      </c>
      <c r="O55" s="24">
        <v>0</v>
      </c>
      <c r="P55" s="40">
        <v>0</v>
      </c>
      <c r="Q55" s="24">
        <v>0</v>
      </c>
      <c r="R55" s="40">
        <v>0</v>
      </c>
      <c r="S55" s="24">
        <v>36</v>
      </c>
      <c r="T55" s="40">
        <v>0</v>
      </c>
      <c r="U55" s="24">
        <v>72</v>
      </c>
      <c r="V55" s="40">
        <v>0</v>
      </c>
      <c r="W55" s="35">
        <v>0</v>
      </c>
      <c r="X55" s="46">
        <v>0</v>
      </c>
      <c r="Y55" s="35">
        <v>0</v>
      </c>
    </row>
    <row r="56" spans="1:25" ht="47.25" customHeight="1">
      <c r="A56" s="106"/>
      <c r="B56" s="24" t="s">
        <v>6</v>
      </c>
      <c r="C56" s="25" t="s">
        <v>191</v>
      </c>
      <c r="D56" s="25">
        <f>F56</f>
        <v>108</v>
      </c>
      <c r="E56" s="40">
        <v>0</v>
      </c>
      <c r="F56" s="25">
        <f>SUM(J56:Y56)</f>
        <v>108</v>
      </c>
      <c r="G56" s="25">
        <v>0</v>
      </c>
      <c r="H56" s="25">
        <v>0</v>
      </c>
      <c r="I56" s="25">
        <v>0</v>
      </c>
      <c r="J56" s="40">
        <v>0</v>
      </c>
      <c r="K56" s="24">
        <v>0</v>
      </c>
      <c r="L56" s="40">
        <v>0</v>
      </c>
      <c r="M56" s="24">
        <v>0</v>
      </c>
      <c r="N56" s="40">
        <v>0</v>
      </c>
      <c r="O56" s="24">
        <v>0</v>
      </c>
      <c r="P56" s="40">
        <v>0</v>
      </c>
      <c r="Q56" s="24">
        <v>0</v>
      </c>
      <c r="R56" s="40">
        <v>0</v>
      </c>
      <c r="S56" s="24">
        <v>0</v>
      </c>
      <c r="T56" s="40">
        <v>0</v>
      </c>
      <c r="U56" s="24">
        <v>108</v>
      </c>
      <c r="V56" s="40">
        <v>0</v>
      </c>
      <c r="W56" s="35">
        <v>0</v>
      </c>
      <c r="X56" s="46">
        <v>0</v>
      </c>
      <c r="Y56" s="35">
        <v>0</v>
      </c>
    </row>
    <row r="57" spans="1:25" ht="28.5" customHeight="1">
      <c r="A57" s="25" t="s">
        <v>175</v>
      </c>
      <c r="B57" s="24" t="s">
        <v>172</v>
      </c>
      <c r="C57" s="25" t="s">
        <v>192</v>
      </c>
      <c r="D57" s="25">
        <f>F57</f>
        <v>9</v>
      </c>
      <c r="E57" s="40">
        <v>0</v>
      </c>
      <c r="F57" s="25">
        <f>SUM(J57:Y57)</f>
        <v>9</v>
      </c>
      <c r="G57" s="25">
        <v>0</v>
      </c>
      <c r="H57" s="25">
        <v>4</v>
      </c>
      <c r="I57" s="25">
        <v>5</v>
      </c>
      <c r="J57" s="40">
        <v>0</v>
      </c>
      <c r="K57" s="24">
        <v>0</v>
      </c>
      <c r="L57" s="40">
        <v>0</v>
      </c>
      <c r="M57" s="24">
        <v>0</v>
      </c>
      <c r="N57" s="40">
        <v>0</v>
      </c>
      <c r="O57" s="24">
        <v>0</v>
      </c>
      <c r="P57" s="40">
        <v>0</v>
      </c>
      <c r="Q57" s="24">
        <v>0</v>
      </c>
      <c r="R57" s="40">
        <v>0</v>
      </c>
      <c r="S57" s="24">
        <v>0</v>
      </c>
      <c r="T57" s="40">
        <v>0</v>
      </c>
      <c r="U57" s="24">
        <v>9</v>
      </c>
      <c r="V57" s="40">
        <v>0</v>
      </c>
      <c r="W57" s="35">
        <v>0</v>
      </c>
      <c r="X57" s="46">
        <v>0</v>
      </c>
      <c r="Y57" s="35">
        <v>0</v>
      </c>
    </row>
    <row r="58" spans="1:25" ht="72" customHeight="1">
      <c r="A58" s="23" t="s">
        <v>36</v>
      </c>
      <c r="B58" s="32" t="s">
        <v>136</v>
      </c>
      <c r="C58" s="30" t="s">
        <v>159</v>
      </c>
      <c r="D58" s="29">
        <f t="shared" ref="D58:I58" si="15">SUM(D59:D63)</f>
        <v>386</v>
      </c>
      <c r="E58" s="43">
        <f t="shared" si="15"/>
        <v>14</v>
      </c>
      <c r="F58" s="23">
        <f t="shared" si="15"/>
        <v>372</v>
      </c>
      <c r="G58" s="23">
        <f t="shared" si="15"/>
        <v>58</v>
      </c>
      <c r="H58" s="23">
        <f t="shared" si="15"/>
        <v>8</v>
      </c>
      <c r="I58" s="23">
        <f t="shared" si="15"/>
        <v>10</v>
      </c>
      <c r="J58" s="39">
        <v>0</v>
      </c>
      <c r="K58" s="32">
        <v>0</v>
      </c>
      <c r="L58" s="39">
        <v>0</v>
      </c>
      <c r="M58" s="32">
        <v>0</v>
      </c>
      <c r="N58" s="39">
        <f>SUM(N59:N63)</f>
        <v>0</v>
      </c>
      <c r="O58" s="32">
        <f>SUM(O59:O63)</f>
        <v>0</v>
      </c>
      <c r="P58" s="39">
        <f>SUM(P59:P63)</f>
        <v>0</v>
      </c>
      <c r="Q58" s="32">
        <f>SUM(Q59:Q63)</f>
        <v>0</v>
      </c>
      <c r="R58" s="39">
        <v>0</v>
      </c>
      <c r="S58" s="32">
        <f t="shared" ref="S58:Y58" si="16">SUM(S59:S63)</f>
        <v>0</v>
      </c>
      <c r="T58" s="39">
        <f t="shared" si="16"/>
        <v>14</v>
      </c>
      <c r="U58" s="32">
        <f t="shared" si="16"/>
        <v>372</v>
      </c>
      <c r="V58" s="39">
        <f t="shared" si="16"/>
        <v>0</v>
      </c>
      <c r="W58" s="27">
        <f t="shared" si="16"/>
        <v>0</v>
      </c>
      <c r="X58" s="45">
        <f t="shared" si="16"/>
        <v>0</v>
      </c>
      <c r="Y58" s="27">
        <f t="shared" si="16"/>
        <v>0</v>
      </c>
    </row>
    <row r="59" spans="1:25" ht="55.5" customHeight="1">
      <c r="A59" s="24" t="s">
        <v>37</v>
      </c>
      <c r="B59" s="24" t="s">
        <v>163</v>
      </c>
      <c r="C59" s="101" t="s">
        <v>193</v>
      </c>
      <c r="D59" s="24">
        <f>SUM(E59:F59)</f>
        <v>36</v>
      </c>
      <c r="E59" s="40">
        <f>J59+L59+N59+P59+R59+T59+V59+X59</f>
        <v>4</v>
      </c>
      <c r="F59" s="24">
        <f>K59+M59+O59+Q59+S59+U59+W59+Y59</f>
        <v>32</v>
      </c>
      <c r="G59" s="24">
        <v>8</v>
      </c>
      <c r="H59" s="24">
        <v>0</v>
      </c>
      <c r="I59" s="24">
        <v>0</v>
      </c>
      <c r="J59" s="40">
        <v>0</v>
      </c>
      <c r="K59" s="24">
        <v>0</v>
      </c>
      <c r="L59" s="40">
        <v>0</v>
      </c>
      <c r="M59" s="24">
        <v>0</v>
      </c>
      <c r="N59" s="40">
        <v>0</v>
      </c>
      <c r="O59" s="24">
        <v>0</v>
      </c>
      <c r="P59" s="40">
        <v>0</v>
      </c>
      <c r="Q59" s="24">
        <v>0</v>
      </c>
      <c r="R59" s="40">
        <v>0</v>
      </c>
      <c r="S59" s="24">
        <v>0</v>
      </c>
      <c r="T59" s="40">
        <v>4</v>
      </c>
      <c r="U59" s="24">
        <v>32</v>
      </c>
      <c r="V59" s="40">
        <v>0</v>
      </c>
      <c r="W59" s="35">
        <v>0</v>
      </c>
      <c r="X59" s="46">
        <v>0</v>
      </c>
      <c r="Y59" s="35">
        <v>0</v>
      </c>
    </row>
    <row r="60" spans="1:25" ht="54" customHeight="1">
      <c r="A60" s="24" t="s">
        <v>137</v>
      </c>
      <c r="B60" s="24" t="s">
        <v>138</v>
      </c>
      <c r="C60" s="102"/>
      <c r="D60" s="24">
        <f>SUM(E60:F60)</f>
        <v>125</v>
      </c>
      <c r="E60" s="40">
        <f>J60+L60+N60+P60+R60+T60+V60+X60</f>
        <v>10</v>
      </c>
      <c r="F60" s="24">
        <f>K60+M60+O60+Q60+S60+U60+W60+Y60</f>
        <v>115</v>
      </c>
      <c r="G60" s="24">
        <v>50</v>
      </c>
      <c r="H60" s="24">
        <v>4</v>
      </c>
      <c r="I60" s="24">
        <v>5</v>
      </c>
      <c r="J60" s="40">
        <v>0</v>
      </c>
      <c r="K60" s="24">
        <v>0</v>
      </c>
      <c r="L60" s="40">
        <v>0</v>
      </c>
      <c r="M60" s="24">
        <v>0</v>
      </c>
      <c r="N60" s="40">
        <v>0</v>
      </c>
      <c r="O60" s="24">
        <v>0</v>
      </c>
      <c r="P60" s="40">
        <v>0</v>
      </c>
      <c r="Q60" s="24">
        <v>0</v>
      </c>
      <c r="R60" s="40">
        <v>0</v>
      </c>
      <c r="S60" s="24">
        <v>0</v>
      </c>
      <c r="T60" s="40">
        <v>10</v>
      </c>
      <c r="U60" s="24">
        <v>115</v>
      </c>
      <c r="V60" s="40">
        <v>0</v>
      </c>
      <c r="W60" s="35">
        <v>0</v>
      </c>
      <c r="X60" s="46">
        <v>0</v>
      </c>
      <c r="Y60" s="35">
        <v>0</v>
      </c>
    </row>
    <row r="61" spans="1:25" ht="15" customHeight="1">
      <c r="A61" s="107" t="s">
        <v>216</v>
      </c>
      <c r="B61" s="24" t="s">
        <v>5</v>
      </c>
      <c r="C61" s="24" t="s">
        <v>191</v>
      </c>
      <c r="D61" s="24">
        <f>F61</f>
        <v>108</v>
      </c>
      <c r="E61" s="40">
        <v>0</v>
      </c>
      <c r="F61" s="24">
        <f>SUM(J61:Y61)</f>
        <v>108</v>
      </c>
      <c r="G61" s="24">
        <v>0</v>
      </c>
      <c r="H61" s="24">
        <v>0</v>
      </c>
      <c r="I61" s="24">
        <v>0</v>
      </c>
      <c r="J61" s="40">
        <v>0</v>
      </c>
      <c r="K61" s="24">
        <v>0</v>
      </c>
      <c r="L61" s="40">
        <v>0</v>
      </c>
      <c r="M61" s="24">
        <v>0</v>
      </c>
      <c r="N61" s="40">
        <v>0</v>
      </c>
      <c r="O61" s="24">
        <v>0</v>
      </c>
      <c r="P61" s="40">
        <v>0</v>
      </c>
      <c r="Q61" s="24">
        <v>0</v>
      </c>
      <c r="R61" s="40">
        <v>0</v>
      </c>
      <c r="S61" s="24">
        <v>0</v>
      </c>
      <c r="T61" s="40">
        <v>0</v>
      </c>
      <c r="U61" s="24">
        <v>108</v>
      </c>
      <c r="V61" s="40">
        <v>0</v>
      </c>
      <c r="W61" s="35">
        <v>0</v>
      </c>
      <c r="X61" s="46">
        <v>0</v>
      </c>
      <c r="Y61" s="35">
        <v>0</v>
      </c>
    </row>
    <row r="62" spans="1:25" ht="42.75" customHeight="1">
      <c r="A62" s="108"/>
      <c r="B62" s="24" t="s">
        <v>6</v>
      </c>
      <c r="C62" s="24" t="s">
        <v>191</v>
      </c>
      <c r="D62" s="24">
        <f>F62</f>
        <v>108</v>
      </c>
      <c r="E62" s="40">
        <v>0</v>
      </c>
      <c r="F62" s="24">
        <f>SUM(J62:W62)</f>
        <v>108</v>
      </c>
      <c r="G62" s="24">
        <v>0</v>
      </c>
      <c r="H62" s="24">
        <v>0</v>
      </c>
      <c r="I62" s="24">
        <v>0</v>
      </c>
      <c r="J62" s="40">
        <v>0</v>
      </c>
      <c r="K62" s="24">
        <v>0</v>
      </c>
      <c r="L62" s="40">
        <v>0</v>
      </c>
      <c r="M62" s="24">
        <v>0</v>
      </c>
      <c r="N62" s="40">
        <v>0</v>
      </c>
      <c r="O62" s="24">
        <v>0</v>
      </c>
      <c r="P62" s="40">
        <v>0</v>
      </c>
      <c r="Q62" s="24">
        <v>0</v>
      </c>
      <c r="R62" s="40">
        <v>0</v>
      </c>
      <c r="S62" s="24">
        <v>0</v>
      </c>
      <c r="T62" s="40">
        <v>0</v>
      </c>
      <c r="U62" s="24">
        <v>108</v>
      </c>
      <c r="V62" s="40">
        <v>0</v>
      </c>
      <c r="W62" s="35">
        <v>0</v>
      </c>
      <c r="X62" s="46">
        <v>0</v>
      </c>
      <c r="Y62" s="35">
        <v>0</v>
      </c>
    </row>
    <row r="63" spans="1:25" ht="30.75" customHeight="1">
      <c r="A63" s="24" t="s">
        <v>174</v>
      </c>
      <c r="B63" s="24" t="s">
        <v>172</v>
      </c>
      <c r="C63" s="24" t="s">
        <v>192</v>
      </c>
      <c r="D63" s="24">
        <f>F63</f>
        <v>9</v>
      </c>
      <c r="E63" s="40">
        <v>0</v>
      </c>
      <c r="F63" s="24">
        <f>SUM(J63:Y63)</f>
        <v>9</v>
      </c>
      <c r="G63" s="24">
        <v>0</v>
      </c>
      <c r="H63" s="24">
        <v>4</v>
      </c>
      <c r="I63" s="24">
        <v>5</v>
      </c>
      <c r="J63" s="40">
        <v>0</v>
      </c>
      <c r="K63" s="24">
        <v>0</v>
      </c>
      <c r="L63" s="40">
        <v>0</v>
      </c>
      <c r="M63" s="24">
        <v>0</v>
      </c>
      <c r="N63" s="40">
        <v>0</v>
      </c>
      <c r="O63" s="24">
        <v>0</v>
      </c>
      <c r="P63" s="40">
        <v>0</v>
      </c>
      <c r="Q63" s="24">
        <v>0</v>
      </c>
      <c r="R63" s="40">
        <v>0</v>
      </c>
      <c r="S63" s="24">
        <v>0</v>
      </c>
      <c r="T63" s="40">
        <v>0</v>
      </c>
      <c r="U63" s="24">
        <v>9</v>
      </c>
      <c r="V63" s="40">
        <v>0</v>
      </c>
      <c r="W63" s="35">
        <v>0</v>
      </c>
      <c r="X63" s="46">
        <v>0</v>
      </c>
      <c r="Y63" s="35">
        <v>0</v>
      </c>
    </row>
    <row r="64" spans="1:25" ht="72" customHeight="1">
      <c r="A64" s="23" t="s">
        <v>38</v>
      </c>
      <c r="B64" s="32" t="s">
        <v>139</v>
      </c>
      <c r="C64" s="30" t="s">
        <v>158</v>
      </c>
      <c r="D64" s="29">
        <f t="shared" ref="D64:I64" si="17">SUM(D65:D69)</f>
        <v>1180</v>
      </c>
      <c r="E64" s="43">
        <f t="shared" si="17"/>
        <v>30</v>
      </c>
      <c r="F64" s="23">
        <f t="shared" si="17"/>
        <v>1150</v>
      </c>
      <c r="G64" s="23">
        <f t="shared" si="17"/>
        <v>358</v>
      </c>
      <c r="H64" s="23">
        <f t="shared" si="17"/>
        <v>14</v>
      </c>
      <c r="I64" s="23">
        <f t="shared" si="17"/>
        <v>18</v>
      </c>
      <c r="J64" s="39">
        <v>0</v>
      </c>
      <c r="K64" s="32">
        <v>0</v>
      </c>
      <c r="L64" s="39">
        <v>0</v>
      </c>
      <c r="M64" s="32">
        <v>0</v>
      </c>
      <c r="N64" s="39">
        <f>SUM(N65:N69)</f>
        <v>0</v>
      </c>
      <c r="O64" s="32">
        <f>SUM(O65:O69)</f>
        <v>0</v>
      </c>
      <c r="P64" s="39">
        <f>SUM(P65:P69)</f>
        <v>0</v>
      </c>
      <c r="Q64" s="32">
        <f>SUM(Q65:Q69)</f>
        <v>0</v>
      </c>
      <c r="R64" s="39">
        <v>0</v>
      </c>
      <c r="S64" s="32">
        <f t="shared" ref="S64:Y64" si="18">SUM(S65:S69)</f>
        <v>0</v>
      </c>
      <c r="T64" s="39">
        <f t="shared" si="18"/>
        <v>0</v>
      </c>
      <c r="U64" s="32">
        <f t="shared" si="18"/>
        <v>0</v>
      </c>
      <c r="V64" s="39">
        <f t="shared" si="18"/>
        <v>20</v>
      </c>
      <c r="W64" s="27">
        <f t="shared" si="18"/>
        <v>464</v>
      </c>
      <c r="X64" s="45">
        <f t="shared" si="18"/>
        <v>10</v>
      </c>
      <c r="Y64" s="27">
        <f t="shared" si="18"/>
        <v>686</v>
      </c>
    </row>
    <row r="65" spans="1:25" ht="56.25" customHeight="1">
      <c r="A65" s="25" t="s">
        <v>39</v>
      </c>
      <c r="B65" s="24" t="s">
        <v>140</v>
      </c>
      <c r="C65" s="25" t="s">
        <v>195</v>
      </c>
      <c r="D65" s="25">
        <f>SUM(E65:F65)</f>
        <v>72</v>
      </c>
      <c r="E65" s="40">
        <f>J65+L65+N65+P65+R65+T65+V65+X65</f>
        <v>10</v>
      </c>
      <c r="F65" s="25">
        <f>K65+M65+O65+Q65+S65+U65+W65+Y65</f>
        <v>62</v>
      </c>
      <c r="G65" s="25">
        <v>20</v>
      </c>
      <c r="H65" s="25">
        <v>0</v>
      </c>
      <c r="I65" s="25">
        <v>0</v>
      </c>
      <c r="J65" s="40">
        <v>0</v>
      </c>
      <c r="K65" s="24">
        <v>0</v>
      </c>
      <c r="L65" s="40">
        <v>0</v>
      </c>
      <c r="M65" s="24">
        <v>0</v>
      </c>
      <c r="N65" s="40">
        <v>0</v>
      </c>
      <c r="O65" s="24">
        <v>0</v>
      </c>
      <c r="P65" s="40">
        <v>0</v>
      </c>
      <c r="Q65" s="24">
        <v>0</v>
      </c>
      <c r="R65" s="40">
        <v>0</v>
      </c>
      <c r="S65" s="24">
        <v>0</v>
      </c>
      <c r="T65" s="40">
        <v>0</v>
      </c>
      <c r="U65" s="24">
        <v>0</v>
      </c>
      <c r="V65" s="40">
        <v>10</v>
      </c>
      <c r="W65" s="35">
        <v>62</v>
      </c>
      <c r="X65" s="46">
        <v>0</v>
      </c>
      <c r="Y65" s="38">
        <v>0</v>
      </c>
    </row>
    <row r="66" spans="1:25" ht="58.5" customHeight="1">
      <c r="A66" s="25" t="s">
        <v>141</v>
      </c>
      <c r="B66" s="24" t="s">
        <v>142</v>
      </c>
      <c r="C66" s="25" t="s">
        <v>197</v>
      </c>
      <c r="D66" s="25">
        <f>SUM(E66:F66)</f>
        <v>582</v>
      </c>
      <c r="E66" s="40">
        <f>J66+L66+N66+P66+R66+T66+V66+X66</f>
        <v>20</v>
      </c>
      <c r="F66" s="25">
        <f>K66+M66+O66+Q66+S66+U66+W66+Y66</f>
        <v>562</v>
      </c>
      <c r="G66" s="25">
        <v>338</v>
      </c>
      <c r="H66" s="25">
        <v>4</v>
      </c>
      <c r="I66" s="25">
        <v>6</v>
      </c>
      <c r="J66" s="40">
        <v>0</v>
      </c>
      <c r="K66" s="24">
        <v>0</v>
      </c>
      <c r="L66" s="40">
        <v>0</v>
      </c>
      <c r="M66" s="24">
        <v>0</v>
      </c>
      <c r="N66" s="40">
        <v>0</v>
      </c>
      <c r="O66" s="24">
        <v>0</v>
      </c>
      <c r="P66" s="40">
        <v>0</v>
      </c>
      <c r="Q66" s="24">
        <v>0</v>
      </c>
      <c r="R66" s="40">
        <v>0</v>
      </c>
      <c r="S66" s="24">
        <v>0</v>
      </c>
      <c r="T66" s="40">
        <v>0</v>
      </c>
      <c r="U66" s="24">
        <v>0</v>
      </c>
      <c r="V66" s="40">
        <v>10</v>
      </c>
      <c r="W66" s="35">
        <v>258</v>
      </c>
      <c r="X66" s="46">
        <v>10</v>
      </c>
      <c r="Y66" s="35">
        <v>304</v>
      </c>
    </row>
    <row r="67" spans="1:25" ht="13.5" customHeight="1">
      <c r="A67" s="105" t="s">
        <v>217</v>
      </c>
      <c r="B67" s="24" t="s">
        <v>5</v>
      </c>
      <c r="C67" s="25" t="s">
        <v>196</v>
      </c>
      <c r="D67" s="25">
        <f>F67</f>
        <v>288</v>
      </c>
      <c r="E67" s="40">
        <v>0</v>
      </c>
      <c r="F67" s="25">
        <f>SUM(J67:Y67)</f>
        <v>288</v>
      </c>
      <c r="G67" s="25">
        <v>0</v>
      </c>
      <c r="H67" s="25">
        <v>0</v>
      </c>
      <c r="I67" s="25">
        <v>0</v>
      </c>
      <c r="J67" s="40">
        <v>0</v>
      </c>
      <c r="K67" s="24">
        <v>0</v>
      </c>
      <c r="L67" s="40">
        <v>0</v>
      </c>
      <c r="M67" s="24">
        <v>0</v>
      </c>
      <c r="N67" s="40">
        <v>0</v>
      </c>
      <c r="O67" s="24">
        <v>0</v>
      </c>
      <c r="P67" s="40">
        <v>0</v>
      </c>
      <c r="Q67" s="24">
        <v>0</v>
      </c>
      <c r="R67" s="40">
        <v>0</v>
      </c>
      <c r="S67" s="24">
        <v>0</v>
      </c>
      <c r="T67" s="40">
        <v>0</v>
      </c>
      <c r="U67" s="24">
        <v>0</v>
      </c>
      <c r="V67" s="40">
        <v>0</v>
      </c>
      <c r="W67" s="35">
        <v>144</v>
      </c>
      <c r="X67" s="46">
        <v>0</v>
      </c>
      <c r="Y67" s="35">
        <v>144</v>
      </c>
    </row>
    <row r="68" spans="1:25" ht="45.75" customHeight="1">
      <c r="A68" s="106"/>
      <c r="B68" s="25" t="s">
        <v>6</v>
      </c>
      <c r="C68" s="25" t="s">
        <v>196</v>
      </c>
      <c r="D68" s="25">
        <f>F68</f>
        <v>216</v>
      </c>
      <c r="E68" s="40">
        <v>0</v>
      </c>
      <c r="F68" s="25">
        <f>SUM(J68:Y68)</f>
        <v>216</v>
      </c>
      <c r="G68" s="25">
        <v>0</v>
      </c>
      <c r="H68" s="25">
        <v>0</v>
      </c>
      <c r="I68" s="25">
        <v>0</v>
      </c>
      <c r="J68" s="40">
        <v>0</v>
      </c>
      <c r="K68" s="24">
        <v>0</v>
      </c>
      <c r="L68" s="40">
        <v>0</v>
      </c>
      <c r="M68" s="24">
        <v>0</v>
      </c>
      <c r="N68" s="40">
        <v>0</v>
      </c>
      <c r="O68" s="24">
        <v>0</v>
      </c>
      <c r="P68" s="40">
        <v>0</v>
      </c>
      <c r="Q68" s="24">
        <v>0</v>
      </c>
      <c r="R68" s="40">
        <v>0</v>
      </c>
      <c r="S68" s="24">
        <v>0</v>
      </c>
      <c r="T68" s="40">
        <v>0</v>
      </c>
      <c r="U68" s="24">
        <v>0</v>
      </c>
      <c r="V68" s="40">
        <v>0</v>
      </c>
      <c r="W68" s="35">
        <v>0</v>
      </c>
      <c r="X68" s="46">
        <v>0</v>
      </c>
      <c r="Y68" s="35">
        <v>216</v>
      </c>
    </row>
    <row r="69" spans="1:25" ht="29.25" customHeight="1">
      <c r="A69" s="25" t="s">
        <v>176</v>
      </c>
      <c r="B69" s="25" t="s">
        <v>172</v>
      </c>
      <c r="C69" s="25" t="s">
        <v>198</v>
      </c>
      <c r="D69" s="25">
        <f>F69</f>
        <v>22</v>
      </c>
      <c r="E69" s="40">
        <v>0</v>
      </c>
      <c r="F69" s="25">
        <f>SUM(J69:Y69)</f>
        <v>22</v>
      </c>
      <c r="G69" s="25">
        <v>0</v>
      </c>
      <c r="H69" s="25">
        <v>10</v>
      </c>
      <c r="I69" s="25">
        <v>12</v>
      </c>
      <c r="J69" s="40">
        <v>0</v>
      </c>
      <c r="K69" s="24">
        <v>0</v>
      </c>
      <c r="L69" s="40">
        <v>0</v>
      </c>
      <c r="M69" s="24">
        <v>0</v>
      </c>
      <c r="N69" s="40">
        <v>0</v>
      </c>
      <c r="O69" s="24">
        <v>0</v>
      </c>
      <c r="P69" s="40">
        <v>0</v>
      </c>
      <c r="Q69" s="24">
        <v>0</v>
      </c>
      <c r="R69" s="40">
        <v>0</v>
      </c>
      <c r="S69" s="24">
        <v>0</v>
      </c>
      <c r="T69" s="40">
        <v>0</v>
      </c>
      <c r="U69" s="24">
        <v>0</v>
      </c>
      <c r="V69" s="40">
        <v>0</v>
      </c>
      <c r="W69" s="35">
        <v>0</v>
      </c>
      <c r="X69" s="46">
        <v>0</v>
      </c>
      <c r="Y69" s="35">
        <v>22</v>
      </c>
    </row>
    <row r="70" spans="1:25" ht="27" customHeight="1">
      <c r="A70" s="37" t="s">
        <v>84</v>
      </c>
      <c r="B70" s="23" t="s">
        <v>8</v>
      </c>
      <c r="C70" s="23" t="s">
        <v>198</v>
      </c>
      <c r="D70" s="23">
        <v>72</v>
      </c>
      <c r="E70" s="39">
        <v>0</v>
      </c>
      <c r="F70" s="23">
        <v>72</v>
      </c>
      <c r="G70" s="23">
        <v>0</v>
      </c>
      <c r="H70" s="23">
        <v>0</v>
      </c>
      <c r="I70" s="23">
        <v>0</v>
      </c>
      <c r="J70" s="39">
        <v>0</v>
      </c>
      <c r="K70" s="32">
        <v>0</v>
      </c>
      <c r="L70" s="39">
        <v>0</v>
      </c>
      <c r="M70" s="32">
        <v>0</v>
      </c>
      <c r="N70" s="39">
        <v>0</v>
      </c>
      <c r="O70" s="32">
        <v>0</v>
      </c>
      <c r="P70" s="39">
        <v>0</v>
      </c>
      <c r="Q70" s="32">
        <v>0</v>
      </c>
      <c r="R70" s="39">
        <v>0</v>
      </c>
      <c r="S70" s="32">
        <v>0</v>
      </c>
      <c r="T70" s="39">
        <v>0</v>
      </c>
      <c r="U70" s="32">
        <v>0</v>
      </c>
      <c r="V70" s="39">
        <v>0</v>
      </c>
      <c r="W70" s="27">
        <v>0</v>
      </c>
      <c r="X70" s="45">
        <v>0</v>
      </c>
      <c r="Y70" s="27">
        <v>72</v>
      </c>
    </row>
    <row r="71" spans="1:25" ht="13.5" customHeight="1">
      <c r="A71" s="91" t="s">
        <v>41</v>
      </c>
      <c r="B71" s="91"/>
      <c r="C71" s="54" t="s">
        <v>228</v>
      </c>
      <c r="D71" s="37">
        <f>D70+D39+D28+D7</f>
        <v>5904</v>
      </c>
      <c r="E71" s="44">
        <f>E39+E28+E7</f>
        <v>122</v>
      </c>
      <c r="F71" s="23">
        <f>F70+F39+F28+F7</f>
        <v>5782</v>
      </c>
      <c r="G71" s="23">
        <f>G39+G28+G7</f>
        <v>1540</v>
      </c>
      <c r="H71" s="23">
        <f>H39+H28+H7</f>
        <v>122</v>
      </c>
      <c r="I71" s="23">
        <f>I39+I28+I7</f>
        <v>94</v>
      </c>
      <c r="J71" s="39">
        <f>J39+J28+J7</f>
        <v>0</v>
      </c>
      <c r="K71" s="32">
        <f>K39+K28+K7</f>
        <v>612</v>
      </c>
      <c r="L71" s="39">
        <v>8</v>
      </c>
      <c r="M71" s="32">
        <v>856</v>
      </c>
      <c r="N71" s="39">
        <f>N39+N28</f>
        <v>8</v>
      </c>
      <c r="O71" s="32">
        <f>O42+O41+O28+O7</f>
        <v>604</v>
      </c>
      <c r="P71" s="39">
        <f>P39+P28</f>
        <v>14</v>
      </c>
      <c r="Q71" s="32">
        <f t="shared" ref="Q71:X71" si="19">Q39+Q28+Q7</f>
        <v>850</v>
      </c>
      <c r="R71" s="39">
        <f t="shared" si="19"/>
        <v>18</v>
      </c>
      <c r="S71" s="32">
        <f t="shared" si="19"/>
        <v>594</v>
      </c>
      <c r="T71" s="39">
        <f t="shared" si="19"/>
        <v>28</v>
      </c>
      <c r="U71" s="32">
        <f t="shared" si="19"/>
        <v>836</v>
      </c>
      <c r="V71" s="39">
        <f t="shared" si="19"/>
        <v>28</v>
      </c>
      <c r="W71" s="27">
        <f t="shared" si="19"/>
        <v>584</v>
      </c>
      <c r="X71" s="45">
        <f t="shared" si="19"/>
        <v>18</v>
      </c>
      <c r="Y71" s="27">
        <f>Y70+Y39+Y28+Y7</f>
        <v>846</v>
      </c>
    </row>
    <row r="72" spans="1:25" ht="26.25" customHeight="1">
      <c r="A72" s="70" t="s">
        <v>204</v>
      </c>
      <c r="B72" s="70"/>
      <c r="C72" s="70"/>
      <c r="D72" s="70"/>
      <c r="E72" s="70"/>
      <c r="F72" s="71" t="s">
        <v>203</v>
      </c>
      <c r="G72" s="70" t="s">
        <v>221</v>
      </c>
      <c r="H72" s="70"/>
      <c r="I72" s="70"/>
      <c r="J72" s="68">
        <v>612</v>
      </c>
      <c r="K72" s="69"/>
      <c r="L72" s="68">
        <v>864</v>
      </c>
      <c r="M72" s="69"/>
      <c r="N72" s="68">
        <f>O42+O41+O28+O7+N71</f>
        <v>612</v>
      </c>
      <c r="O72" s="69"/>
      <c r="P72" s="68">
        <f>Q66+Q65+Q60+Q59+Q57+Q54+Q53+Q51+Q48+Q47+Q45+Q42+Q41+Q28+Q7+P71</f>
        <v>576</v>
      </c>
      <c r="Q72" s="69"/>
      <c r="R72" s="68">
        <f>S69+S66+S65+S63+S60+S59+S57+S54+S53+S51+S48+S47+S45+S42+S41+S28+S7+R71</f>
        <v>252</v>
      </c>
      <c r="S72" s="69"/>
      <c r="T72" s="68">
        <f>U66+U65+U63+U60+U59+U57+U54+U53+U51+U48+U47+U45+U42+U41+U28+U7+T71</f>
        <v>468</v>
      </c>
      <c r="U72" s="69"/>
      <c r="V72" s="103">
        <v>468</v>
      </c>
      <c r="W72" s="104"/>
      <c r="X72" s="103">
        <f>Y69+Y66+Y63+Y60+Y59+Y57+Y54+Y53+Y51+Y48+Y47+Y45+Y42+Y41+Y28+X71</f>
        <v>432</v>
      </c>
      <c r="Y72" s="104"/>
    </row>
    <row r="73" spans="1:25" ht="27" customHeight="1">
      <c r="A73" s="70"/>
      <c r="B73" s="70"/>
      <c r="C73" s="70"/>
      <c r="D73" s="70"/>
      <c r="E73" s="70"/>
      <c r="F73" s="71"/>
      <c r="G73" s="70" t="s">
        <v>42</v>
      </c>
      <c r="H73" s="70"/>
      <c r="I73" s="70"/>
      <c r="J73" s="68">
        <v>0</v>
      </c>
      <c r="K73" s="69"/>
      <c r="L73" s="68">
        <v>0</v>
      </c>
      <c r="M73" s="69"/>
      <c r="N73" s="68">
        <v>0</v>
      </c>
      <c r="O73" s="69"/>
      <c r="P73" s="68">
        <f>Q67+Q61+Q55+Q49+Q43</f>
        <v>180</v>
      </c>
      <c r="Q73" s="69"/>
      <c r="R73" s="68">
        <f>S67+S61+S55+S49+S43</f>
        <v>108</v>
      </c>
      <c r="S73" s="69"/>
      <c r="T73" s="68">
        <f>U67+U61+U55+U49+U43</f>
        <v>180</v>
      </c>
      <c r="U73" s="69"/>
      <c r="V73" s="103">
        <f>W67+W61+W55+W49+W43</f>
        <v>144</v>
      </c>
      <c r="W73" s="104"/>
      <c r="X73" s="103">
        <f>Y67+Y61+Y55+Y49+Y43</f>
        <v>144</v>
      </c>
      <c r="Y73" s="104"/>
    </row>
    <row r="74" spans="1:25" ht="48.75" customHeight="1">
      <c r="A74" s="70"/>
      <c r="B74" s="70"/>
      <c r="C74" s="70"/>
      <c r="D74" s="70"/>
      <c r="E74" s="70"/>
      <c r="F74" s="71"/>
      <c r="G74" s="70" t="s">
        <v>68</v>
      </c>
      <c r="H74" s="70"/>
      <c r="I74" s="70"/>
      <c r="J74" s="68">
        <v>0</v>
      </c>
      <c r="K74" s="69"/>
      <c r="L74" s="68">
        <v>0</v>
      </c>
      <c r="M74" s="69"/>
      <c r="N74" s="68">
        <v>0</v>
      </c>
      <c r="O74" s="69"/>
      <c r="P74" s="68">
        <f>Q68+Q62+Q56+Q50+Q44</f>
        <v>108</v>
      </c>
      <c r="Q74" s="69"/>
      <c r="R74" s="68">
        <f>S68+S62+S56+S50+S44</f>
        <v>252</v>
      </c>
      <c r="S74" s="69"/>
      <c r="T74" s="68">
        <f>U68+U62+U56+U50</f>
        <v>216</v>
      </c>
      <c r="U74" s="69"/>
      <c r="V74" s="103">
        <f>W68+W62+W56+W50+W44</f>
        <v>0</v>
      </c>
      <c r="W74" s="104"/>
      <c r="X74" s="103">
        <f>Y68+Y62+Y56+Y50+Y44</f>
        <v>216</v>
      </c>
      <c r="Y74" s="104"/>
    </row>
    <row r="75" spans="1:25" ht="12.75" customHeight="1">
      <c r="A75" s="70"/>
      <c r="B75" s="70"/>
      <c r="C75" s="70"/>
      <c r="D75" s="70"/>
      <c r="E75" s="70"/>
      <c r="F75" s="71"/>
      <c r="G75" s="70" t="s">
        <v>84</v>
      </c>
      <c r="H75" s="70"/>
      <c r="I75" s="70"/>
      <c r="J75" s="68">
        <v>0</v>
      </c>
      <c r="K75" s="69"/>
      <c r="L75" s="68">
        <v>0</v>
      </c>
      <c r="M75" s="69"/>
      <c r="N75" s="68">
        <v>0</v>
      </c>
      <c r="O75" s="69"/>
      <c r="P75" s="68">
        <v>0</v>
      </c>
      <c r="Q75" s="69"/>
      <c r="R75" s="68">
        <v>0</v>
      </c>
      <c r="S75" s="69"/>
      <c r="T75" s="68">
        <v>0</v>
      </c>
      <c r="U75" s="69"/>
      <c r="V75" s="103">
        <v>0</v>
      </c>
      <c r="W75" s="104"/>
      <c r="X75" s="103">
        <f>Y70</f>
        <v>72</v>
      </c>
      <c r="Y75" s="104"/>
    </row>
    <row r="76" spans="1:25" ht="31.5" customHeight="1">
      <c r="A76" s="70"/>
      <c r="B76" s="70"/>
      <c r="C76" s="70"/>
      <c r="D76" s="70"/>
      <c r="E76" s="70"/>
      <c r="F76" s="71"/>
      <c r="G76" s="70" t="s">
        <v>43</v>
      </c>
      <c r="H76" s="79"/>
      <c r="I76" s="79"/>
      <c r="J76" s="68">
        <v>0</v>
      </c>
      <c r="K76" s="69"/>
      <c r="L76" s="68">
        <v>3</v>
      </c>
      <c r="M76" s="69"/>
      <c r="N76" s="68">
        <v>1</v>
      </c>
      <c r="O76" s="69"/>
      <c r="P76" s="68" t="s">
        <v>190</v>
      </c>
      <c r="Q76" s="69"/>
      <c r="R76" s="68" t="s">
        <v>190</v>
      </c>
      <c r="S76" s="69"/>
      <c r="T76" s="68" t="s">
        <v>152</v>
      </c>
      <c r="U76" s="69"/>
      <c r="V76" s="103">
        <v>0</v>
      </c>
      <c r="W76" s="104"/>
      <c r="X76" s="96" t="s">
        <v>190</v>
      </c>
      <c r="Y76" s="98"/>
    </row>
    <row r="77" spans="1:25" ht="24" customHeight="1">
      <c r="A77" s="70"/>
      <c r="B77" s="70"/>
      <c r="C77" s="70"/>
      <c r="D77" s="70"/>
      <c r="E77" s="70"/>
      <c r="F77" s="71"/>
      <c r="G77" s="70" t="s">
        <v>44</v>
      </c>
      <c r="H77" s="70"/>
      <c r="I77" s="70"/>
      <c r="J77" s="68">
        <v>2</v>
      </c>
      <c r="K77" s="69"/>
      <c r="L77" s="68">
        <v>8</v>
      </c>
      <c r="M77" s="69"/>
      <c r="N77" s="68">
        <v>3</v>
      </c>
      <c r="O77" s="69"/>
      <c r="P77" s="68">
        <v>5</v>
      </c>
      <c r="Q77" s="69"/>
      <c r="R77" s="68">
        <v>3</v>
      </c>
      <c r="S77" s="69"/>
      <c r="T77" s="68">
        <v>6</v>
      </c>
      <c r="U77" s="69"/>
      <c r="V77" s="103">
        <v>1</v>
      </c>
      <c r="W77" s="104"/>
      <c r="X77" s="103">
        <v>4</v>
      </c>
      <c r="Y77" s="104"/>
    </row>
  </sheetData>
  <mergeCells count="97">
    <mergeCell ref="A43:A44"/>
    <mergeCell ref="A49:A50"/>
    <mergeCell ref="A55:A56"/>
    <mergeCell ref="A61:A62"/>
    <mergeCell ref="A67:A68"/>
    <mergeCell ref="V77:W77"/>
    <mergeCell ref="X72:Y72"/>
    <mergeCell ref="X73:Y73"/>
    <mergeCell ref="X74:Y74"/>
    <mergeCell ref="X75:Y75"/>
    <mergeCell ref="X76:Y76"/>
    <mergeCell ref="X77:Y77"/>
    <mergeCell ref="V72:W72"/>
    <mergeCell ref="V73:W73"/>
    <mergeCell ref="V74:W74"/>
    <mergeCell ref="V75:W75"/>
    <mergeCell ref="V76:W76"/>
    <mergeCell ref="R77:S77"/>
    <mergeCell ref="T72:U72"/>
    <mergeCell ref="T73:U73"/>
    <mergeCell ref="T74:U74"/>
    <mergeCell ref="T75:U75"/>
    <mergeCell ref="T76:U76"/>
    <mergeCell ref="T77:U77"/>
    <mergeCell ref="R72:S72"/>
    <mergeCell ref="R73:S73"/>
    <mergeCell ref="R74:S74"/>
    <mergeCell ref="R76:S76"/>
    <mergeCell ref="R75:S75"/>
    <mergeCell ref="N77:O77"/>
    <mergeCell ref="P72:Q72"/>
    <mergeCell ref="P73:Q73"/>
    <mergeCell ref="P74:Q74"/>
    <mergeCell ref="P75:Q75"/>
    <mergeCell ref="P76:Q76"/>
    <mergeCell ref="P77:Q77"/>
    <mergeCell ref="N72:O72"/>
    <mergeCell ref="N73:O73"/>
    <mergeCell ref="N74:O74"/>
    <mergeCell ref="N75:O75"/>
    <mergeCell ref="N76:O76"/>
    <mergeCell ref="L73:M73"/>
    <mergeCell ref="L74:M74"/>
    <mergeCell ref="L75:M75"/>
    <mergeCell ref="L76:M76"/>
    <mergeCell ref="L77:M77"/>
    <mergeCell ref="J72:K72"/>
    <mergeCell ref="J73:K73"/>
    <mergeCell ref="J74:K74"/>
    <mergeCell ref="J75:K75"/>
    <mergeCell ref="J76:K76"/>
    <mergeCell ref="B2:K2"/>
    <mergeCell ref="A71:B71"/>
    <mergeCell ref="C3:C6"/>
    <mergeCell ref="B3:B6"/>
    <mergeCell ref="A3:A6"/>
    <mergeCell ref="H47:H48"/>
    <mergeCell ref="I47:I48"/>
    <mergeCell ref="D3:I3"/>
    <mergeCell ref="I5:I6"/>
    <mergeCell ref="H5:H6"/>
    <mergeCell ref="H41:H42"/>
    <mergeCell ref="I41:I42"/>
    <mergeCell ref="E4:E6"/>
    <mergeCell ref="D4:D6"/>
    <mergeCell ref="C59:C60"/>
    <mergeCell ref="C53:C54"/>
    <mergeCell ref="C41:C42"/>
    <mergeCell ref="J4:M4"/>
    <mergeCell ref="J3:Y3"/>
    <mergeCell ref="J5:K5"/>
    <mergeCell ref="L5:M5"/>
    <mergeCell ref="N5:O5"/>
    <mergeCell ref="P5:Q5"/>
    <mergeCell ref="R5:S5"/>
    <mergeCell ref="T5:U5"/>
    <mergeCell ref="V5:W5"/>
    <mergeCell ref="X5:Y5"/>
    <mergeCell ref="V4:Y4"/>
    <mergeCell ref="R4:U4"/>
    <mergeCell ref="N4:Q4"/>
    <mergeCell ref="J77:K77"/>
    <mergeCell ref="L72:M72"/>
    <mergeCell ref="A72:E77"/>
    <mergeCell ref="F72:F77"/>
    <mergeCell ref="G5:G6"/>
    <mergeCell ref="F4:F6"/>
    <mergeCell ref="G4:I4"/>
    <mergeCell ref="G72:I72"/>
    <mergeCell ref="G73:I73"/>
    <mergeCell ref="G74:I74"/>
    <mergeCell ref="G75:I75"/>
    <mergeCell ref="G76:I76"/>
    <mergeCell ref="G77:I77"/>
    <mergeCell ref="H53:H54"/>
    <mergeCell ref="I53:I54"/>
    <mergeCell ref="C47:C4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37"/>
  <sheetViews>
    <sheetView topLeftCell="A12" workbookViewId="0">
      <selection activeCell="F41" sqref="F41"/>
    </sheetView>
  </sheetViews>
  <sheetFormatPr defaultRowHeight="15"/>
  <cols>
    <col min="8" max="8" width="18.7109375" customWidth="1"/>
  </cols>
  <sheetData>
    <row r="2" spans="2:8">
      <c r="B2" s="120" t="s">
        <v>79</v>
      </c>
      <c r="C2" s="120"/>
      <c r="D2" s="120"/>
      <c r="E2" s="120"/>
      <c r="F2" s="120"/>
      <c r="G2" s="120"/>
      <c r="H2" s="120"/>
    </row>
    <row r="3" spans="2:8">
      <c r="B3" s="120"/>
      <c r="C3" s="120"/>
      <c r="D3" s="120"/>
      <c r="E3" s="120"/>
      <c r="F3" s="120"/>
      <c r="G3" s="120"/>
      <c r="H3" s="120"/>
    </row>
    <row r="5" spans="2:8" ht="15.75" customHeight="1">
      <c r="B5" s="9" t="s">
        <v>45</v>
      </c>
      <c r="C5" s="109" t="s">
        <v>46</v>
      </c>
      <c r="D5" s="110"/>
      <c r="E5" s="110"/>
      <c r="F5" s="110"/>
      <c r="G5" s="110"/>
      <c r="H5" s="111"/>
    </row>
    <row r="6" spans="2:8" ht="15.75" customHeight="1">
      <c r="B6" s="109" t="s">
        <v>64</v>
      </c>
      <c r="C6" s="110"/>
      <c r="D6" s="110"/>
      <c r="E6" s="110"/>
      <c r="F6" s="110"/>
      <c r="G6" s="110"/>
      <c r="H6" s="111"/>
    </row>
    <row r="7" spans="2:8" ht="15.75" customHeight="1">
      <c r="B7" s="50">
        <v>102</v>
      </c>
      <c r="C7" s="119" t="s">
        <v>146</v>
      </c>
      <c r="D7" s="119"/>
      <c r="E7" s="119"/>
      <c r="F7" s="119"/>
      <c r="G7" s="119"/>
      <c r="H7" s="119"/>
    </row>
    <row r="8" spans="2:8" ht="15.75" customHeight="1">
      <c r="B8" s="50">
        <v>103</v>
      </c>
      <c r="C8" s="66" t="s">
        <v>77</v>
      </c>
      <c r="D8" s="115"/>
      <c r="E8" s="115"/>
      <c r="F8" s="115"/>
      <c r="G8" s="115"/>
      <c r="H8" s="67"/>
    </row>
    <row r="9" spans="2:8" ht="15.75" customHeight="1">
      <c r="B9" s="50">
        <v>106</v>
      </c>
      <c r="C9" s="66" t="s">
        <v>49</v>
      </c>
      <c r="D9" s="115"/>
      <c r="E9" s="115"/>
      <c r="F9" s="115"/>
      <c r="G9" s="115"/>
      <c r="H9" s="67"/>
    </row>
    <row r="10" spans="2:8" ht="15.75" customHeight="1">
      <c r="B10" s="50">
        <v>203</v>
      </c>
      <c r="C10" s="66" t="s">
        <v>48</v>
      </c>
      <c r="D10" s="115"/>
      <c r="E10" s="115"/>
      <c r="F10" s="115"/>
      <c r="G10" s="115"/>
      <c r="H10" s="67"/>
    </row>
    <row r="11" spans="2:8" ht="15.75" customHeight="1">
      <c r="B11" s="50">
        <v>203</v>
      </c>
      <c r="C11" s="66" t="s">
        <v>106</v>
      </c>
      <c r="D11" s="115"/>
      <c r="E11" s="115"/>
      <c r="F11" s="115"/>
      <c r="G11" s="115"/>
      <c r="H11" s="67"/>
    </row>
    <row r="12" spans="2:8" ht="15.75" customHeight="1">
      <c r="B12" s="50" t="s">
        <v>207</v>
      </c>
      <c r="C12" s="66" t="s">
        <v>208</v>
      </c>
      <c r="D12" s="115"/>
      <c r="E12" s="115"/>
      <c r="F12" s="115"/>
      <c r="G12" s="115"/>
      <c r="H12" s="67"/>
    </row>
    <row r="13" spans="2:8" ht="15.75" customHeight="1">
      <c r="B13" s="50">
        <v>210</v>
      </c>
      <c r="C13" s="66" t="s">
        <v>105</v>
      </c>
      <c r="D13" s="115"/>
      <c r="E13" s="115"/>
      <c r="F13" s="115"/>
      <c r="G13" s="115"/>
      <c r="H13" s="67"/>
    </row>
    <row r="14" spans="2:8" ht="15.75">
      <c r="B14" s="50">
        <v>303</v>
      </c>
      <c r="C14" s="66" t="s">
        <v>51</v>
      </c>
      <c r="D14" s="115"/>
      <c r="E14" s="115"/>
      <c r="F14" s="115"/>
      <c r="G14" s="115"/>
      <c r="H14" s="67"/>
    </row>
    <row r="15" spans="2:8" ht="15.75" customHeight="1">
      <c r="B15" s="52">
        <v>309</v>
      </c>
      <c r="C15" s="121" t="s">
        <v>162</v>
      </c>
      <c r="D15" s="122"/>
      <c r="E15" s="122"/>
      <c r="F15" s="122"/>
      <c r="G15" s="122"/>
      <c r="H15" s="123"/>
    </row>
    <row r="16" spans="2:8" ht="15.75" customHeight="1">
      <c r="B16" s="52">
        <v>309</v>
      </c>
      <c r="C16" s="121" t="s">
        <v>67</v>
      </c>
      <c r="D16" s="122"/>
      <c r="E16" s="122"/>
      <c r="F16" s="122"/>
      <c r="G16" s="122"/>
      <c r="H16" s="123"/>
    </row>
    <row r="17" spans="2:8" ht="15.75" customHeight="1">
      <c r="B17" s="53">
        <v>309</v>
      </c>
      <c r="C17" s="116" t="s">
        <v>147</v>
      </c>
      <c r="D17" s="117"/>
      <c r="E17" s="117"/>
      <c r="F17" s="117"/>
      <c r="G17" s="117"/>
      <c r="H17" s="118"/>
    </row>
    <row r="18" spans="2:8" ht="15.75" customHeight="1">
      <c r="B18" s="52">
        <v>309</v>
      </c>
      <c r="C18" s="116" t="s">
        <v>209</v>
      </c>
      <c r="D18" s="117"/>
      <c r="E18" s="117"/>
      <c r="F18" s="117"/>
      <c r="G18" s="117"/>
      <c r="H18" s="118"/>
    </row>
    <row r="19" spans="2:8" ht="15.75" customHeight="1">
      <c r="B19" s="52">
        <v>405</v>
      </c>
      <c r="C19" s="121" t="s">
        <v>78</v>
      </c>
      <c r="D19" s="122"/>
      <c r="E19" s="122"/>
      <c r="F19" s="122"/>
      <c r="G19" s="122"/>
      <c r="H19" s="123"/>
    </row>
    <row r="20" spans="2:8" ht="31.5" customHeight="1">
      <c r="B20" s="50">
        <v>405</v>
      </c>
      <c r="C20" s="66" t="s">
        <v>107</v>
      </c>
      <c r="D20" s="115"/>
      <c r="E20" s="115"/>
      <c r="F20" s="115"/>
      <c r="G20" s="115"/>
      <c r="H20" s="67"/>
    </row>
    <row r="21" spans="2:8" ht="15.75">
      <c r="B21" s="52">
        <v>407</v>
      </c>
      <c r="C21" s="66" t="s">
        <v>210</v>
      </c>
      <c r="D21" s="115"/>
      <c r="E21" s="115"/>
      <c r="F21" s="115"/>
      <c r="G21" s="115"/>
      <c r="H21" s="67"/>
    </row>
    <row r="22" spans="2:8" ht="15.75" customHeight="1">
      <c r="B22" s="50">
        <v>408</v>
      </c>
      <c r="C22" s="66" t="s">
        <v>47</v>
      </c>
      <c r="D22" s="115"/>
      <c r="E22" s="115"/>
      <c r="F22" s="115"/>
      <c r="G22" s="115"/>
      <c r="H22" s="67"/>
    </row>
    <row r="23" spans="2:8" ht="15.75" customHeight="1">
      <c r="B23" s="51" t="s">
        <v>69</v>
      </c>
      <c r="C23" s="66" t="s">
        <v>50</v>
      </c>
      <c r="D23" s="115"/>
      <c r="E23" s="115"/>
      <c r="F23" s="115"/>
      <c r="G23" s="115"/>
      <c r="H23" s="67"/>
    </row>
    <row r="24" spans="2:8" ht="15.75" customHeight="1">
      <c r="B24" s="51"/>
      <c r="C24" s="112"/>
      <c r="D24" s="113"/>
      <c r="E24" s="113"/>
      <c r="F24" s="113"/>
      <c r="G24" s="113"/>
      <c r="H24" s="114"/>
    </row>
    <row r="25" spans="2:8" ht="15.75" customHeight="1">
      <c r="B25" s="109" t="s">
        <v>52</v>
      </c>
      <c r="C25" s="110"/>
      <c r="D25" s="110"/>
      <c r="E25" s="110"/>
      <c r="F25" s="110"/>
      <c r="G25" s="110"/>
      <c r="H25" s="111"/>
    </row>
    <row r="26" spans="2:8" ht="15.75" customHeight="1">
      <c r="B26" s="51" t="s">
        <v>85</v>
      </c>
      <c r="C26" s="112" t="s">
        <v>53</v>
      </c>
      <c r="D26" s="113"/>
      <c r="E26" s="113"/>
      <c r="F26" s="113"/>
      <c r="G26" s="113"/>
      <c r="H26" s="114"/>
    </row>
    <row r="27" spans="2:8" ht="15.75" customHeight="1">
      <c r="B27" s="51">
        <v>307</v>
      </c>
      <c r="C27" s="112" t="s">
        <v>148</v>
      </c>
      <c r="D27" s="113"/>
      <c r="E27" s="113"/>
      <c r="F27" s="113"/>
      <c r="G27" s="113"/>
      <c r="H27" s="114"/>
    </row>
    <row r="28" spans="2:8" ht="15.75" customHeight="1">
      <c r="B28" s="51"/>
      <c r="C28" s="112" t="s">
        <v>54</v>
      </c>
      <c r="D28" s="113"/>
      <c r="E28" s="113"/>
      <c r="F28" s="113"/>
      <c r="G28" s="113"/>
      <c r="H28" s="114"/>
    </row>
    <row r="29" spans="2:8" ht="15.75" customHeight="1">
      <c r="B29" s="51" t="s">
        <v>211</v>
      </c>
      <c r="C29" s="112" t="s">
        <v>55</v>
      </c>
      <c r="D29" s="113"/>
      <c r="E29" s="113"/>
      <c r="F29" s="113"/>
      <c r="G29" s="113"/>
      <c r="H29" s="114"/>
    </row>
    <row r="30" spans="2:8" ht="15.75" customHeight="1">
      <c r="B30" s="109" t="s">
        <v>56</v>
      </c>
      <c r="C30" s="110"/>
      <c r="D30" s="110"/>
      <c r="E30" s="110"/>
      <c r="F30" s="110"/>
      <c r="G30" s="110"/>
      <c r="H30" s="111"/>
    </row>
    <row r="31" spans="2:8" ht="18.75" customHeight="1">
      <c r="B31" s="51"/>
      <c r="C31" s="112" t="s">
        <v>57</v>
      </c>
      <c r="D31" s="113"/>
      <c r="E31" s="113"/>
      <c r="F31" s="113"/>
      <c r="G31" s="113"/>
      <c r="H31" s="114"/>
    </row>
    <row r="32" spans="2:8" ht="15.75">
      <c r="B32" s="51"/>
      <c r="C32" s="112" t="s">
        <v>58</v>
      </c>
      <c r="D32" s="113"/>
      <c r="E32" s="113"/>
      <c r="F32" s="113"/>
      <c r="G32" s="113"/>
      <c r="H32" s="114"/>
    </row>
    <row r="33" spans="2:8" ht="15.75" customHeight="1">
      <c r="B33" s="51"/>
      <c r="C33" s="112" t="s">
        <v>59</v>
      </c>
      <c r="D33" s="113"/>
      <c r="E33" s="113"/>
      <c r="F33" s="113"/>
      <c r="G33" s="113"/>
      <c r="H33" s="114"/>
    </row>
    <row r="34" spans="2:8" ht="15.75" customHeight="1">
      <c r="B34" s="51"/>
      <c r="C34" s="112" t="s">
        <v>60</v>
      </c>
      <c r="D34" s="113"/>
      <c r="E34" s="113"/>
      <c r="F34" s="113"/>
      <c r="G34" s="113"/>
      <c r="H34" s="114"/>
    </row>
    <row r="35" spans="2:8" ht="15.75">
      <c r="B35" s="109" t="s">
        <v>61</v>
      </c>
      <c r="C35" s="110"/>
      <c r="D35" s="110"/>
      <c r="E35" s="110"/>
      <c r="F35" s="110"/>
      <c r="G35" s="110"/>
      <c r="H35" s="111"/>
    </row>
    <row r="36" spans="2:8" ht="15.75">
      <c r="B36" s="51"/>
      <c r="C36" s="112" t="s">
        <v>62</v>
      </c>
      <c r="D36" s="113"/>
      <c r="E36" s="113"/>
      <c r="F36" s="113"/>
      <c r="G36" s="113"/>
      <c r="H36" s="114"/>
    </row>
    <row r="37" spans="2:8" ht="15.75">
      <c r="B37" s="51"/>
      <c r="C37" s="112" t="s">
        <v>63</v>
      </c>
      <c r="D37" s="113"/>
      <c r="E37" s="113"/>
      <c r="F37" s="113"/>
      <c r="G37" s="113"/>
      <c r="H37" s="114"/>
    </row>
  </sheetData>
  <mergeCells count="34">
    <mergeCell ref="C7:H7"/>
    <mergeCell ref="B2:H3"/>
    <mergeCell ref="C5:H5"/>
    <mergeCell ref="C23:H23"/>
    <mergeCell ref="C24:H24"/>
    <mergeCell ref="B6:H6"/>
    <mergeCell ref="C20:H20"/>
    <mergeCell ref="C21:H21"/>
    <mergeCell ref="C19:H19"/>
    <mergeCell ref="C15:H15"/>
    <mergeCell ref="C18:H18"/>
    <mergeCell ref="C16:H16"/>
    <mergeCell ref="C8:H8"/>
    <mergeCell ref="C9:H9"/>
    <mergeCell ref="C12:H12"/>
    <mergeCell ref="C14:H14"/>
    <mergeCell ref="C13:H13"/>
    <mergeCell ref="C17:H17"/>
    <mergeCell ref="C10:H10"/>
    <mergeCell ref="C11:H11"/>
    <mergeCell ref="C33:H33"/>
    <mergeCell ref="C22:H22"/>
    <mergeCell ref="B25:H25"/>
    <mergeCell ref="C27:H27"/>
    <mergeCell ref="C26:H26"/>
    <mergeCell ref="B35:H35"/>
    <mergeCell ref="C36:H36"/>
    <mergeCell ref="C37:H37"/>
    <mergeCell ref="C34:H34"/>
    <mergeCell ref="C28:H28"/>
    <mergeCell ref="C29:H29"/>
    <mergeCell ref="C31:H31"/>
    <mergeCell ref="B30:H30"/>
    <mergeCell ref="C32:H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сводные данные по бюджету време</vt:lpstr>
      <vt:lpstr>план учебного процесса</vt:lpstr>
      <vt:lpstr>перечень кабинетов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</dc:creator>
  <cp:lastModifiedBy>УМР</cp:lastModifiedBy>
  <cp:lastPrinted>2023-06-29T08:22:18Z</cp:lastPrinted>
  <dcterms:created xsi:type="dcterms:W3CDTF">2013-05-17T02:51:52Z</dcterms:created>
  <dcterms:modified xsi:type="dcterms:W3CDTF">2023-08-11T01:32:14Z</dcterms:modified>
</cp:coreProperties>
</file>