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1295" windowHeight="4815"/>
  </bookViews>
  <sheets>
    <sheet name="титульный лист" sheetId="1" r:id="rId1"/>
    <sheet name="сводные данные по бюджету време" sheetId="2" r:id="rId2"/>
    <sheet name="план учебного процесса" sheetId="3" r:id="rId3"/>
    <sheet name="перечень кабинетов" sheetId="4" r:id="rId4"/>
  </sheets>
  <calcPr calcId="125725" iterateDelta="1E-4"/>
</workbook>
</file>

<file path=xl/calcChain.xml><?xml version="1.0" encoding="utf-8"?>
<calcChain xmlns="http://schemas.openxmlformats.org/spreadsheetml/2006/main">
  <c r="E15" i="3"/>
  <c r="E13"/>
  <c r="E12"/>
  <c r="E11"/>
  <c r="M57"/>
  <c r="O58"/>
  <c r="O57"/>
  <c r="F51"/>
  <c r="D42"/>
  <c r="G41"/>
  <c r="E42"/>
  <c r="F42"/>
  <c r="D43"/>
  <c r="F43" s="1"/>
  <c r="D44"/>
  <c r="F44" s="1"/>
  <c r="E45"/>
  <c r="D45" s="1"/>
  <c r="F45"/>
  <c r="D46"/>
  <c r="F46" s="1"/>
  <c r="D47"/>
  <c r="F47" s="1"/>
  <c r="G48"/>
  <c r="E49"/>
  <c r="D49" s="1"/>
  <c r="D48" s="1"/>
  <c r="D50"/>
  <c r="F50" s="1"/>
  <c r="D51"/>
  <c r="D36"/>
  <c r="F36" s="1"/>
  <c r="D37"/>
  <c r="F37" s="1"/>
  <c r="D40"/>
  <c r="F40" s="1"/>
  <c r="D39"/>
  <c r="F39" s="1"/>
  <c r="F49"/>
  <c r="F48" s="1"/>
  <c r="O33"/>
  <c r="N48"/>
  <c r="O48"/>
  <c r="N41"/>
  <c r="O41"/>
  <c r="M48"/>
  <c r="M41"/>
  <c r="L41"/>
  <c r="L48"/>
  <c r="F35"/>
  <c r="E35"/>
  <c r="F38"/>
  <c r="E38"/>
  <c r="G34"/>
  <c r="H34"/>
  <c r="I34"/>
  <c r="J34"/>
  <c r="K34"/>
  <c r="O34"/>
  <c r="N34"/>
  <c r="N33" s="1"/>
  <c r="M34"/>
  <c r="L34"/>
  <c r="O22"/>
  <c r="O10"/>
  <c r="N10"/>
  <c r="N22"/>
  <c r="M22"/>
  <c r="M10"/>
  <c r="M9" s="1"/>
  <c r="M56" s="1"/>
  <c r="L22"/>
  <c r="L10"/>
  <c r="L9" s="1"/>
  <c r="G26"/>
  <c r="H26"/>
  <c r="I26"/>
  <c r="L26"/>
  <c r="M26"/>
  <c r="N26"/>
  <c r="O26"/>
  <c r="E32"/>
  <c r="F32"/>
  <c r="F31"/>
  <c r="E31"/>
  <c r="F30"/>
  <c r="E30"/>
  <c r="E29"/>
  <c r="F29"/>
  <c r="E28"/>
  <c r="E27"/>
  <c r="D27" s="1"/>
  <c r="F28"/>
  <c r="F27"/>
  <c r="E21"/>
  <c r="E20"/>
  <c r="E19"/>
  <c r="E18"/>
  <c r="E17"/>
  <c r="E16"/>
  <c r="E14"/>
  <c r="F21"/>
  <c r="F20"/>
  <c r="F19"/>
  <c r="F18"/>
  <c r="F17"/>
  <c r="F16"/>
  <c r="F15"/>
  <c r="F14"/>
  <c r="F13"/>
  <c r="F12"/>
  <c r="F11"/>
  <c r="J26"/>
  <c r="K26"/>
  <c r="K22"/>
  <c r="K10"/>
  <c r="J22"/>
  <c r="J10"/>
  <c r="H22"/>
  <c r="H10"/>
  <c r="I22"/>
  <c r="I10"/>
  <c r="G22"/>
  <c r="G10"/>
  <c r="D25"/>
  <c r="E22"/>
  <c r="D23"/>
  <c r="D24"/>
  <c r="F22"/>
  <c r="J8" i="2"/>
  <c r="J9"/>
  <c r="I10"/>
  <c r="H10"/>
  <c r="G10"/>
  <c r="E10"/>
  <c r="D10"/>
  <c r="C10"/>
  <c r="D41" i="3" l="1"/>
  <c r="E41"/>
  <c r="D35"/>
  <c r="E48"/>
  <c r="D28"/>
  <c r="F41"/>
  <c r="F26"/>
  <c r="E34"/>
  <c r="M33"/>
  <c r="M55" s="1"/>
  <c r="L33"/>
  <c r="L55" s="1"/>
  <c r="L56" s="1"/>
  <c r="D38"/>
  <c r="D34" s="1"/>
  <c r="F34"/>
  <c r="D29"/>
  <c r="N9"/>
  <c r="N55" s="1"/>
  <c r="N56" s="1"/>
  <c r="E26"/>
  <c r="O9"/>
  <c r="O56" s="1"/>
  <c r="D31"/>
  <c r="D32"/>
  <c r="D30"/>
  <c r="D21"/>
  <c r="D20"/>
  <c r="D19"/>
  <c r="D18"/>
  <c r="D17"/>
  <c r="D16"/>
  <c r="D15"/>
  <c r="D14"/>
  <c r="D13"/>
  <c r="E10"/>
  <c r="E9" s="1"/>
  <c r="D11"/>
  <c r="F10"/>
  <c r="F9" s="1"/>
  <c r="D12"/>
  <c r="K9"/>
  <c r="K56" s="1"/>
  <c r="I9"/>
  <c r="D22"/>
  <c r="J9"/>
  <c r="J55" s="1"/>
  <c r="J56" s="1"/>
  <c r="H9"/>
  <c r="H55" s="1"/>
  <c r="H56" s="1"/>
  <c r="G9"/>
  <c r="G55" s="1"/>
  <c r="J10" i="2"/>
  <c r="K55" i="3" l="1"/>
  <c r="I55"/>
  <c r="I56"/>
  <c r="D33"/>
  <c r="O55"/>
  <c r="D26"/>
  <c r="E33"/>
  <c r="E55" s="1"/>
  <c r="F33"/>
  <c r="F55" s="1"/>
  <c r="D10"/>
  <c r="D9" s="1"/>
  <c r="D55" l="1"/>
</calcChain>
</file>

<file path=xl/sharedStrings.xml><?xml version="1.0" encoding="utf-8"?>
<sst xmlns="http://schemas.openxmlformats.org/spreadsheetml/2006/main" count="228" uniqueCount="179">
  <si>
    <t>УЧЕБНЫЙ ПЛАН</t>
  </si>
  <si>
    <t>на базе основного общего образования</t>
  </si>
  <si>
    <t>1. Сводные данные по бюджету времени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</si>
  <si>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</si>
  <si>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</si>
  <si>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</si>
  <si>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</si>
  <si>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</si>
  <si>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</si>
  <si>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</si>
  <si>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Всего</t>
  </si>
  <si>
    <t>по профилю специальности</t>
  </si>
  <si>
    <t>I курс</t>
  </si>
  <si>
    <t>II курс</t>
  </si>
  <si>
    <t>2.1. План учебного процесса</t>
  </si>
  <si>
    <t>Индекс</t>
  </si>
  <si>
    <t>Наименование циклов, дисциплин, профессиональных модулей, МДК, практик</t>
  </si>
  <si>
    <t xml:space="preserve">Формы промежуточной аттестации </t>
  </si>
  <si>
    <t>Учебная нагрузка обучающихся (час.)</t>
  </si>
  <si>
    <t>Распределение обязательной нагрузки по курсам и семестрам  (час. в семестр)</t>
  </si>
  <si>
    <t>максимальная</t>
  </si>
  <si>
    <t>Самостоятельная работа</t>
  </si>
  <si>
    <t>в т. ч. лаб. и практических работ</t>
  </si>
  <si>
    <t>О.00</t>
  </si>
  <si>
    <t>Базовые дисциплины</t>
  </si>
  <si>
    <t>Иностранный язык</t>
  </si>
  <si>
    <t>История</t>
  </si>
  <si>
    <t>Химия</t>
  </si>
  <si>
    <t>Биология</t>
  </si>
  <si>
    <t>Профильные дисциплины</t>
  </si>
  <si>
    <t>Физика</t>
  </si>
  <si>
    <t>ОП.00</t>
  </si>
  <si>
    <t>ОП.01</t>
  </si>
  <si>
    <t>ОП.02</t>
  </si>
  <si>
    <t>ОП.03</t>
  </si>
  <si>
    <t>ОП.04</t>
  </si>
  <si>
    <t>ОП.05</t>
  </si>
  <si>
    <t>ОП.06</t>
  </si>
  <si>
    <t>П.00</t>
  </si>
  <si>
    <t>ПМ.01</t>
  </si>
  <si>
    <t>МДК.01.01</t>
  </si>
  <si>
    <t>МДК.01.02</t>
  </si>
  <si>
    <t>ПМ.02</t>
  </si>
  <si>
    <t>МДК.02.01</t>
  </si>
  <si>
    <t>МДК.02.02</t>
  </si>
  <si>
    <t>ПМ.03</t>
  </si>
  <si>
    <t>МДК.03.01</t>
  </si>
  <si>
    <t>ФК.00</t>
  </si>
  <si>
    <t>Электротехника</t>
  </si>
  <si>
    <t>Основы технической механики и слесарных работ</t>
  </si>
  <si>
    <t>Охрана труда</t>
  </si>
  <si>
    <t>Безопасность жизнедеятельности</t>
  </si>
  <si>
    <t xml:space="preserve">Сборка, монтаж, регулировка и ремонт узлов и механизмов оборудования, агрегатов, машин, станков и другого электрооборудования промышленных организаций </t>
  </si>
  <si>
    <t>Основы слесарно-сборочных и электромонтажных работ</t>
  </si>
  <si>
    <t>Организация работ по сборке, монтажу и ремонту электрооборудования промышленных организаций</t>
  </si>
  <si>
    <t>Проверка и наладка электрооборудования</t>
  </si>
  <si>
    <t>Организация и технология проверки электрооборудования</t>
  </si>
  <si>
    <t>Контрольно-измерительные приборы</t>
  </si>
  <si>
    <t xml:space="preserve">Устранение и предупреждение аварий и неполадок электрооборудования </t>
  </si>
  <si>
    <t>Организация технического обслуживания электрооборудования промышленных организаций</t>
  </si>
  <si>
    <t>Физическая культура</t>
  </si>
  <si>
    <t xml:space="preserve">всего </t>
  </si>
  <si>
    <t>дисциплин и МДК</t>
  </si>
  <si>
    <t>зачетов</t>
  </si>
  <si>
    <t>3. Перечень кабинетов</t>
  </si>
  <si>
    <t>№</t>
  </si>
  <si>
    <t>Наименование</t>
  </si>
  <si>
    <t>Кабинеты</t>
  </si>
  <si>
    <t>Технического черчения</t>
  </si>
  <si>
    <t>Электротехники</t>
  </si>
  <si>
    <t>Технической механики</t>
  </si>
  <si>
    <t>Материаловедения</t>
  </si>
  <si>
    <t>Охраны труда</t>
  </si>
  <si>
    <t>Безопасности жизнедеятельности</t>
  </si>
  <si>
    <t>Русского языка и литературы</t>
  </si>
  <si>
    <t>Математики</t>
  </si>
  <si>
    <t>Иностранного языка</t>
  </si>
  <si>
    <t>Информатики и ИКТ</t>
  </si>
  <si>
    <t>Лаборатории</t>
  </si>
  <si>
    <t>Электротехники и электроники</t>
  </si>
  <si>
    <t>Информационных технологий</t>
  </si>
  <si>
    <t>Контрольно-измерительных приборов</t>
  </si>
  <si>
    <t>Технического обслуживания электрооборудования</t>
  </si>
  <si>
    <t>Мастерские</t>
  </si>
  <si>
    <t>слесарно-механическая</t>
  </si>
  <si>
    <t>Спортивный комплекс</t>
  </si>
  <si>
    <t>Спортивный зал</t>
  </si>
  <si>
    <t>Открытый стадион широкого профиля с элементами полосы препятствий</t>
  </si>
  <si>
    <t xml:space="preserve">Стрелковый тир </t>
  </si>
  <si>
    <t>Залы</t>
  </si>
  <si>
    <t>библиотека, читальный зал с выходом в интернет</t>
  </si>
  <si>
    <t>актовый зал</t>
  </si>
  <si>
    <t>ДЗ</t>
  </si>
  <si>
    <t>Э</t>
  </si>
  <si>
    <t>_,ДЗ</t>
  </si>
  <si>
    <r>
      <rPr>
        <b/>
        <sz val="11"/>
        <color theme="1"/>
        <rFont val="Times New Roman"/>
        <family val="1"/>
        <charset val="204"/>
      </rPr>
      <t>Квалификация</t>
    </r>
    <r>
      <rPr>
        <sz val="11"/>
        <color theme="1"/>
        <rFont val="Times New Roman"/>
        <family val="1"/>
        <charset val="204"/>
      </rPr>
      <t xml:space="preserve">: Электромонтер по ремонту и обслуживанию электрооборудования 
</t>
    </r>
  </si>
  <si>
    <r>
      <rPr>
        <b/>
        <sz val="11"/>
        <color theme="1"/>
        <rFont val="Times New Roman"/>
        <family val="1"/>
        <charset val="204"/>
      </rPr>
      <t xml:space="preserve">Форма обучения </t>
    </r>
    <r>
      <rPr>
        <sz val="11"/>
        <color theme="1"/>
        <rFont val="Times New Roman"/>
        <family val="1"/>
        <charset val="204"/>
      </rPr>
      <t>- очная</t>
    </r>
  </si>
  <si>
    <r>
      <rPr>
        <b/>
        <sz val="11"/>
        <color theme="1"/>
        <rFont val="Times New Roman"/>
        <family val="1"/>
        <charset val="204"/>
      </rPr>
      <t xml:space="preserve">профиль получаемого профессионального образования </t>
    </r>
    <r>
      <rPr>
        <sz val="11"/>
        <color theme="1"/>
        <rFont val="Times New Roman"/>
        <family val="1"/>
        <charset val="204"/>
      </rPr>
      <t xml:space="preserve">- технический  </t>
    </r>
  </si>
  <si>
    <t>Физики</t>
  </si>
  <si>
    <t>О-105, О-113</t>
  </si>
  <si>
    <t>электромонтажная</t>
  </si>
  <si>
    <t>преддипломная (для специальностей)</t>
  </si>
  <si>
    <t>ГИА</t>
  </si>
  <si>
    <t>_,Э</t>
  </si>
  <si>
    <t>Истории и обществознания</t>
  </si>
  <si>
    <t>Основ безопасности жизнедеятельности</t>
  </si>
  <si>
    <t xml:space="preserve">образовательной программы среднего профессионального образования подготовки квалифицированных рабочих, служащих 
</t>
  </si>
  <si>
    <t xml:space="preserve">по профессии  
</t>
  </si>
  <si>
    <t>Социально-экономических дисциплин</t>
  </si>
  <si>
    <t>1 семестр 17 учебных недель ТО</t>
  </si>
  <si>
    <t>аудиторная нагрузка</t>
  </si>
  <si>
    <t>самостоятельная нагрузка</t>
  </si>
  <si>
    <t>Химии, биологии</t>
  </si>
  <si>
    <t>М7</t>
  </si>
  <si>
    <t>М5</t>
  </si>
  <si>
    <t>13.01.10 Электромонтер по ремонту и обслуживанию электрооборудования (химическая отрасль)</t>
  </si>
  <si>
    <t>ОУД.00</t>
  </si>
  <si>
    <t>ОУД.01</t>
  </si>
  <si>
    <t>ОУД.02</t>
  </si>
  <si>
    <t>ОУД.03</t>
  </si>
  <si>
    <t>ОУД.04</t>
  </si>
  <si>
    <t>ОУД.05</t>
  </si>
  <si>
    <t>ОУД.06</t>
  </si>
  <si>
    <t>ОУД.09</t>
  </si>
  <si>
    <t>География</t>
  </si>
  <si>
    <t xml:space="preserve">Информатика </t>
  </si>
  <si>
    <t>ОУД.08</t>
  </si>
  <si>
    <t>ОУД.07</t>
  </si>
  <si>
    <t>Географии</t>
  </si>
  <si>
    <t>Литература</t>
  </si>
  <si>
    <t xml:space="preserve">Русский язык </t>
  </si>
  <si>
    <t>_ДЗ</t>
  </si>
  <si>
    <t>0\9\1</t>
  </si>
  <si>
    <t>ОУД 10</t>
  </si>
  <si>
    <t>ОУД.12</t>
  </si>
  <si>
    <t>ОУД.13</t>
  </si>
  <si>
    <t>М4</t>
  </si>
  <si>
    <t xml:space="preserve">Государственного бюджетного профессионального образовательного учреждения Иркутской области                                                                                                                                                                                          "Химико-технологический техникум г. Саянска"     
</t>
  </si>
  <si>
    <t xml:space="preserve">Общепрофессиональный учебный цикл </t>
  </si>
  <si>
    <t xml:space="preserve">Профессиональный учебный цикл </t>
  </si>
  <si>
    <t>Общеобразовательный учебный цикл</t>
  </si>
  <si>
    <t>Математика</t>
  </si>
  <si>
    <t>Практическая подготовка УП.01.01; ПП.01.01</t>
  </si>
  <si>
    <t>Практическая подготовка УП.01.02; ПП.01.02</t>
  </si>
  <si>
    <t>Практическая подготовка УП.02.01; ПП.02.01</t>
  </si>
  <si>
    <t>Практическая подготовка УП.02.02; ПП.02.02</t>
  </si>
  <si>
    <t>Практическая подготовка УП.03; ПП.03</t>
  </si>
  <si>
    <r>
      <rPr>
        <b/>
        <sz val="11"/>
        <color theme="1"/>
        <rFont val="Times New Roman"/>
        <family val="1"/>
        <charset val="204"/>
      </rPr>
      <t>Срок получения СПО по ППКРС</t>
    </r>
    <r>
      <rPr>
        <sz val="11"/>
        <color theme="1"/>
        <rFont val="Times New Roman"/>
        <family val="1"/>
        <charset val="204"/>
      </rPr>
      <t xml:space="preserve"> - 1 год 10 мес.</t>
    </r>
  </si>
  <si>
    <t xml:space="preserve">Обществознание </t>
  </si>
  <si>
    <t>З,ДЗ</t>
  </si>
  <si>
    <t>_Э</t>
  </si>
  <si>
    <t>Индивидуальный проект</t>
  </si>
  <si>
    <t>2 семестр 24 учебных недели (23 ТО + 1ПА)</t>
  </si>
  <si>
    <t xml:space="preserve">3 семестр       17 учебных недель (15ТО+2УП) </t>
  </si>
  <si>
    <t xml:space="preserve">4 семестр  24 учебных
нед
(5ТО+6УП+11ПП +1 ПА +1 ГИА)
</t>
  </si>
  <si>
    <t>Обязательные учебные занятия</t>
  </si>
  <si>
    <t xml:space="preserve">всего занятий </t>
  </si>
  <si>
    <t>УП</t>
  </si>
  <si>
    <t>ПП</t>
  </si>
  <si>
    <t>3+3 квалиф</t>
  </si>
  <si>
    <t>ДЗ компл (УП.01.01+ПП.01.01+УП01.02+ПП.01.02)</t>
  </si>
  <si>
    <t>ДЗ компл (УП.02.01+ПП.02.01+УП02.02+ПП.02.02)</t>
  </si>
  <si>
    <t>0\1ком\1ком+1 (квалиф)</t>
  </si>
  <si>
    <t>0\2\1+1 (квалиф)</t>
  </si>
  <si>
    <t>0\1 компл\1 компл+1 (квалиф)</t>
  </si>
  <si>
    <t>0\4\3+3 (квалиф)</t>
  </si>
  <si>
    <t>Э компл (МДК.01.01+МДК.01.02)</t>
  </si>
  <si>
    <t>Э компл (МДК.02.01+МДК.02.02)</t>
  </si>
  <si>
    <t>0\6\0</t>
  </si>
  <si>
    <t>0\0\2</t>
  </si>
  <si>
    <t>0/10/3</t>
  </si>
  <si>
    <t>0/20/9</t>
  </si>
  <si>
    <t>Консультации на одного обучающегося 4 часа в каждый учебный год 
Государственная итоговая аттестация
проводится в форме демонстрационного экзамена</t>
  </si>
  <si>
    <t>ОУД.14</t>
  </si>
  <si>
    <t>Самостоятельной работы</t>
  </si>
  <si>
    <t xml:space="preserve">Техническое черчение </t>
  </si>
  <si>
    <t xml:space="preserve">Материаловедение </t>
  </si>
  <si>
    <t>Основы безопасности жизнедеятельности</t>
  </si>
  <si>
    <t>ОУД.11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</si>
</sst>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vertAlign val="subscript"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0" xfId="0" applyAlignment="1"/>
    <xf numFmtId="0" fontId="6" fillId="0" borderId="0" xfId="0" applyFont="1"/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0" fontId="15" fillId="0" borderId="5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/>
    <xf numFmtId="0" fontId="14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15" fillId="2" borderId="5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3" fillId="0" borderId="2" xfId="1" applyFont="1" applyBorder="1" applyAlignment="1" applyProtection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15" fillId="0" borderId="5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 vertical="top" wrapText="1"/>
    </xf>
    <xf numFmtId="0" fontId="13" fillId="3" borderId="5" xfId="0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top" wrapText="1"/>
    </xf>
    <xf numFmtId="0" fontId="19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4" fillId="0" borderId="5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top" textRotation="90" wrapText="1"/>
    </xf>
    <xf numFmtId="0" fontId="4" fillId="3" borderId="9" xfId="0" applyFont="1" applyFill="1" applyBorder="1" applyAlignment="1">
      <alignment horizontal="center" vertical="top" textRotation="90" wrapText="1"/>
    </xf>
    <xf numFmtId="0" fontId="4" fillId="3" borderId="4" xfId="0" applyFont="1" applyFill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 vertical="top" textRotation="90" wrapText="1"/>
    </xf>
    <xf numFmtId="0" fontId="4" fillId="0" borderId="4" xfId="0" applyFont="1" applyBorder="1" applyAlignment="1">
      <alignment horizontal="center" vertical="top" textRotation="90" wrapText="1"/>
    </xf>
    <xf numFmtId="0" fontId="4" fillId="0" borderId="9" xfId="0" applyFont="1" applyBorder="1" applyAlignment="1">
      <alignment horizontal="center" vertical="top" textRotation="90" wrapText="1"/>
    </xf>
    <xf numFmtId="0" fontId="4" fillId="0" borderId="5" xfId="0" applyFont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center" textRotation="90"/>
    </xf>
    <xf numFmtId="0" fontId="18" fillId="0" borderId="1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textRotation="90" wrapText="1"/>
    </xf>
    <xf numFmtId="0" fontId="14" fillId="0" borderId="4" xfId="0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 textRotation="90" wrapText="1"/>
    </xf>
    <xf numFmtId="0" fontId="14" fillId="2" borderId="4" xfId="0" applyFont="1" applyFill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4"/>
  <sheetViews>
    <sheetView tabSelected="1" workbookViewId="0">
      <selection activeCell="L18" sqref="L18"/>
    </sheetView>
  </sheetViews>
  <sheetFormatPr defaultRowHeight="15"/>
  <cols>
    <col min="9" max="9" width="13.28515625" customWidth="1"/>
  </cols>
  <sheetData>
    <row r="2" spans="2:9" ht="15.75">
      <c r="B2" s="1"/>
      <c r="C2" s="1"/>
      <c r="D2" s="1"/>
      <c r="E2" s="22"/>
      <c r="F2" s="22"/>
      <c r="G2" s="22"/>
      <c r="H2" s="22"/>
      <c r="I2" s="73"/>
    </row>
    <row r="3" spans="2:9" ht="15.75">
      <c r="E3" s="22"/>
      <c r="F3" s="22"/>
      <c r="G3" s="22"/>
      <c r="H3" s="22"/>
      <c r="I3" s="22"/>
    </row>
    <row r="4" spans="2:9" ht="15.75">
      <c r="E4" s="22"/>
      <c r="F4" s="137"/>
      <c r="G4" s="137"/>
      <c r="H4" s="137"/>
      <c r="I4" s="137"/>
    </row>
    <row r="5" spans="2:9" ht="15" customHeight="1">
      <c r="E5" s="22"/>
      <c r="F5" s="22"/>
      <c r="G5" s="22"/>
      <c r="H5" s="22"/>
      <c r="I5" s="22"/>
    </row>
    <row r="6" spans="2:9" ht="15.75">
      <c r="E6" s="138"/>
      <c r="F6" s="138"/>
      <c r="G6" s="138"/>
      <c r="H6" s="138"/>
      <c r="I6" s="138"/>
    </row>
    <row r="7" spans="2:9" ht="15.75">
      <c r="E7" s="22"/>
      <c r="F7" s="22"/>
      <c r="G7" s="22"/>
      <c r="H7" s="22"/>
      <c r="I7" s="22"/>
    </row>
    <row r="8" spans="2:9" ht="15.75">
      <c r="E8" s="138"/>
      <c r="F8" s="138"/>
      <c r="G8" s="138"/>
      <c r="H8" s="138"/>
      <c r="I8" s="138"/>
    </row>
    <row r="9" spans="2:9" ht="15.75">
      <c r="E9" s="22"/>
      <c r="F9" s="22"/>
      <c r="G9" s="22"/>
      <c r="H9" s="22"/>
      <c r="I9" s="76"/>
    </row>
    <row r="11" spans="2:9" ht="18.75">
      <c r="B11" s="2"/>
      <c r="C11" s="77" t="s">
        <v>0</v>
      </c>
      <c r="D11" s="77"/>
      <c r="E11" s="77"/>
      <c r="F11" s="77"/>
      <c r="G11" s="77"/>
      <c r="H11" s="77"/>
    </row>
    <row r="12" spans="2:9" ht="15.75">
      <c r="B12" s="2"/>
      <c r="C12" s="2"/>
      <c r="D12" s="2"/>
      <c r="E12" s="2"/>
      <c r="F12" s="2"/>
      <c r="G12" s="2"/>
      <c r="H12" s="2"/>
    </row>
    <row r="13" spans="2:9" ht="15" customHeight="1">
      <c r="B13" s="80" t="s">
        <v>106</v>
      </c>
      <c r="C13" s="80"/>
      <c r="D13" s="80"/>
      <c r="E13" s="80"/>
      <c r="F13" s="80"/>
      <c r="G13" s="80"/>
      <c r="H13" s="80"/>
      <c r="I13" s="80"/>
    </row>
    <row r="14" spans="2:9" ht="15" customHeight="1">
      <c r="B14" s="80"/>
      <c r="C14" s="80"/>
      <c r="D14" s="80"/>
      <c r="E14" s="80"/>
      <c r="F14" s="80"/>
      <c r="G14" s="80"/>
      <c r="H14" s="80"/>
      <c r="I14" s="80"/>
    </row>
    <row r="15" spans="2:9" ht="15.75">
      <c r="B15" s="2"/>
      <c r="C15" s="2"/>
      <c r="D15" s="2"/>
      <c r="E15" s="2"/>
      <c r="F15" s="2"/>
      <c r="G15" s="2"/>
      <c r="H15" s="2"/>
    </row>
    <row r="16" spans="2:9" ht="15" customHeight="1">
      <c r="B16" s="80" t="s">
        <v>137</v>
      </c>
      <c r="C16" s="80"/>
      <c r="D16" s="80"/>
      <c r="E16" s="80"/>
      <c r="F16" s="80"/>
      <c r="G16" s="80"/>
      <c r="H16" s="80"/>
      <c r="I16" s="80"/>
    </row>
    <row r="17" spans="2:9" ht="15" customHeight="1">
      <c r="B17" s="80"/>
      <c r="C17" s="80"/>
      <c r="D17" s="80"/>
      <c r="E17" s="80"/>
      <c r="F17" s="80"/>
      <c r="G17" s="80"/>
      <c r="H17" s="80"/>
      <c r="I17" s="80"/>
    </row>
    <row r="18" spans="2:9" ht="15" customHeight="1">
      <c r="B18" s="80"/>
      <c r="C18" s="80"/>
      <c r="D18" s="80"/>
      <c r="E18" s="80"/>
      <c r="F18" s="80"/>
      <c r="G18" s="80"/>
      <c r="H18" s="80"/>
      <c r="I18" s="80"/>
    </row>
    <row r="19" spans="2:9" ht="15.75">
      <c r="B19" s="2"/>
      <c r="C19" s="2"/>
      <c r="D19" s="2"/>
      <c r="E19" s="2"/>
      <c r="F19" s="2"/>
      <c r="G19" s="2"/>
      <c r="H19" s="2"/>
    </row>
    <row r="20" spans="2:9" ht="15.75" customHeight="1">
      <c r="B20" s="80" t="s">
        <v>107</v>
      </c>
      <c r="C20" s="80"/>
      <c r="D20" s="80"/>
      <c r="E20" s="80"/>
      <c r="F20" s="80"/>
      <c r="G20" s="80"/>
      <c r="H20" s="80"/>
      <c r="I20" s="80"/>
    </row>
    <row r="21" spans="2:9" ht="15.75">
      <c r="B21" s="2"/>
      <c r="C21" s="2"/>
      <c r="D21" s="2"/>
      <c r="E21" s="2"/>
      <c r="F21" s="2"/>
      <c r="G21" s="2"/>
      <c r="H21" s="2"/>
    </row>
    <row r="22" spans="2:9" ht="15" customHeight="1">
      <c r="B22" s="81" t="s">
        <v>115</v>
      </c>
      <c r="C22" s="81"/>
      <c r="D22" s="81"/>
      <c r="E22" s="81"/>
      <c r="F22" s="81"/>
      <c r="G22" s="81"/>
      <c r="H22" s="81"/>
      <c r="I22" s="81"/>
    </row>
    <row r="23" spans="2:9" ht="29.25" customHeight="1">
      <c r="B23" s="81"/>
      <c r="C23" s="81"/>
      <c r="D23" s="81"/>
      <c r="E23" s="81"/>
      <c r="F23" s="81"/>
      <c r="G23" s="81"/>
      <c r="H23" s="81"/>
      <c r="I23" s="81"/>
    </row>
    <row r="25" spans="2:9" ht="15" customHeight="1"/>
    <row r="26" spans="2:9" ht="17.25" customHeight="1"/>
    <row r="28" spans="2:9" ht="15" customHeight="1"/>
    <row r="29" spans="2:9" ht="13.5" customHeight="1">
      <c r="E29" s="78" t="s">
        <v>95</v>
      </c>
      <c r="F29" s="78"/>
      <c r="G29" s="78"/>
      <c r="H29" s="78"/>
      <c r="I29" s="78"/>
    </row>
    <row r="30" spans="2:9" ht="17.25" customHeight="1">
      <c r="E30" s="78"/>
      <c r="F30" s="78"/>
      <c r="G30" s="78"/>
      <c r="H30" s="78"/>
      <c r="I30" s="78"/>
    </row>
    <row r="31" spans="2:9">
      <c r="F31" s="82" t="s">
        <v>96</v>
      </c>
      <c r="G31" s="82"/>
      <c r="H31" s="82"/>
      <c r="I31" s="82"/>
    </row>
    <row r="32" spans="2:9" ht="15" customHeight="1">
      <c r="D32" s="78" t="s">
        <v>147</v>
      </c>
      <c r="E32" s="78"/>
      <c r="F32" s="78"/>
      <c r="G32" s="78"/>
      <c r="H32" s="78"/>
      <c r="I32" s="78"/>
    </row>
    <row r="33" spans="5:9">
      <c r="E33" s="20"/>
      <c r="F33" s="79" t="s">
        <v>1</v>
      </c>
      <c r="G33" s="79"/>
      <c r="H33" s="79"/>
      <c r="I33" s="79"/>
    </row>
    <row r="34" spans="5:9" ht="37.5" customHeight="1">
      <c r="E34" s="78" t="s">
        <v>97</v>
      </c>
      <c r="F34" s="78"/>
      <c r="G34" s="78"/>
      <c r="H34" s="78"/>
      <c r="I34" s="78"/>
    </row>
  </sheetData>
  <mergeCells count="10">
    <mergeCell ref="C11:H11"/>
    <mergeCell ref="E34:I34"/>
    <mergeCell ref="F33:I33"/>
    <mergeCell ref="B13:I14"/>
    <mergeCell ref="B16:I18"/>
    <mergeCell ref="B20:I20"/>
    <mergeCell ref="B22:I23"/>
    <mergeCell ref="D32:I32"/>
    <mergeCell ref="F31:I31"/>
    <mergeCell ref="E29:I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0"/>
  <sheetViews>
    <sheetView workbookViewId="0">
      <selection activeCell="E13" sqref="E13"/>
    </sheetView>
  </sheetViews>
  <sheetFormatPr defaultRowHeight="15"/>
  <cols>
    <col min="1" max="1" width="2.28515625" customWidth="1"/>
  </cols>
  <sheetData>
    <row r="2" spans="2:10" ht="18.75">
      <c r="B2" s="77" t="s">
        <v>2</v>
      </c>
      <c r="C2" s="77"/>
      <c r="D2" s="77"/>
      <c r="E2" s="77"/>
      <c r="F2" s="77"/>
      <c r="G2" s="77"/>
      <c r="H2" s="77"/>
      <c r="I2" s="77"/>
    </row>
    <row r="4" spans="2:10" ht="15.75" customHeight="1">
      <c r="B4" s="90" t="s">
        <v>3</v>
      </c>
      <c r="C4" s="83" t="s">
        <v>4</v>
      </c>
      <c r="D4" s="83" t="s">
        <v>5</v>
      </c>
      <c r="E4" s="86" t="s">
        <v>6</v>
      </c>
      <c r="F4" s="87"/>
      <c r="G4" s="83" t="s">
        <v>7</v>
      </c>
      <c r="H4" s="83" t="s">
        <v>8</v>
      </c>
      <c r="I4" s="83" t="s">
        <v>9</v>
      </c>
      <c r="J4" s="83" t="s">
        <v>10</v>
      </c>
    </row>
    <row r="5" spans="2:10" ht="15.75" customHeight="1">
      <c r="B5" s="91"/>
      <c r="C5" s="84"/>
      <c r="D5" s="84"/>
      <c r="E5" s="88"/>
      <c r="F5" s="89"/>
      <c r="G5" s="84"/>
      <c r="H5" s="84"/>
      <c r="I5" s="84"/>
      <c r="J5" s="84"/>
    </row>
    <row r="6" spans="2:10" ht="94.5">
      <c r="B6" s="92"/>
      <c r="C6" s="85"/>
      <c r="D6" s="85"/>
      <c r="E6" s="3" t="s">
        <v>11</v>
      </c>
      <c r="F6" s="4" t="s">
        <v>101</v>
      </c>
      <c r="G6" s="85"/>
      <c r="H6" s="85"/>
      <c r="I6" s="85"/>
      <c r="J6" s="85"/>
    </row>
    <row r="7" spans="2:10" ht="15.75" thickBot="1">
      <c r="B7" s="5">
        <v>1</v>
      </c>
      <c r="C7" s="5">
        <v>2</v>
      </c>
      <c r="D7" s="5">
        <v>3</v>
      </c>
      <c r="E7" s="5">
        <v>4</v>
      </c>
      <c r="F7" s="6">
        <v>5</v>
      </c>
      <c r="G7" s="5">
        <v>6</v>
      </c>
      <c r="H7" s="5">
        <v>7</v>
      </c>
      <c r="I7" s="5">
        <v>8</v>
      </c>
      <c r="J7" s="5">
        <v>9</v>
      </c>
    </row>
    <row r="8" spans="2:10" ht="15.75" thickBot="1">
      <c r="B8" s="7" t="s">
        <v>12</v>
      </c>
      <c r="C8" s="8">
        <v>40</v>
      </c>
      <c r="D8" s="8">
        <v>0</v>
      </c>
      <c r="E8" s="8">
        <v>0</v>
      </c>
      <c r="F8" s="8">
        <v>0</v>
      </c>
      <c r="G8" s="8">
        <v>1</v>
      </c>
      <c r="H8" s="8">
        <v>0</v>
      </c>
      <c r="I8" s="8">
        <v>11</v>
      </c>
      <c r="J8" s="8">
        <f>SUM(C8:I8)</f>
        <v>52</v>
      </c>
    </row>
    <row r="9" spans="2:10" ht="15.75" thickBot="1">
      <c r="B9" s="9" t="s">
        <v>13</v>
      </c>
      <c r="C9" s="8">
        <v>20</v>
      </c>
      <c r="D9" s="8">
        <v>8</v>
      </c>
      <c r="E9" s="8">
        <v>11</v>
      </c>
      <c r="F9" s="8">
        <v>0</v>
      </c>
      <c r="G9" s="8">
        <v>1</v>
      </c>
      <c r="H9" s="8">
        <v>1</v>
      </c>
      <c r="I9" s="8">
        <v>2</v>
      </c>
      <c r="J9" s="8">
        <f>SUM(C9:I9)</f>
        <v>43</v>
      </c>
    </row>
    <row r="10" spans="2:10" ht="15.75" thickBot="1">
      <c r="B10" s="10" t="s">
        <v>10</v>
      </c>
      <c r="C10" s="18">
        <f>SUM(C8:C9)</f>
        <v>60</v>
      </c>
      <c r="D10" s="18">
        <f>SUM(D8:D9)</f>
        <v>8</v>
      </c>
      <c r="E10" s="18">
        <f>SUM(E8:E9)</f>
        <v>11</v>
      </c>
      <c r="F10" s="18">
        <v>0</v>
      </c>
      <c r="G10" s="18">
        <f>SUM(G8:G9)</f>
        <v>2</v>
      </c>
      <c r="H10" s="18">
        <f>SUM(H8:H9)</f>
        <v>1</v>
      </c>
      <c r="I10" s="18">
        <f>SUM(I8:I9)</f>
        <v>13</v>
      </c>
      <c r="J10" s="18">
        <f>SUM(J8:J9)</f>
        <v>95</v>
      </c>
    </row>
  </sheetData>
  <mergeCells count="9">
    <mergeCell ref="J4:J6"/>
    <mergeCell ref="E4:F5"/>
    <mergeCell ref="B2:I2"/>
    <mergeCell ref="I4:I6"/>
    <mergeCell ref="B4:B6"/>
    <mergeCell ref="C4:C6"/>
    <mergeCell ref="D4:D6"/>
    <mergeCell ref="G4:G6"/>
    <mergeCell ref="H4:H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61"/>
  <sheetViews>
    <sheetView topLeftCell="A3" zoomScale="87" zoomScaleNormal="87" workbookViewId="0">
      <selection activeCell="B25" sqref="B25"/>
    </sheetView>
  </sheetViews>
  <sheetFormatPr defaultRowHeight="15"/>
  <cols>
    <col min="1" max="1" width="12.140625" customWidth="1"/>
    <col min="2" max="2" width="25.7109375" customWidth="1"/>
    <col min="3" max="3" width="14.140625" customWidth="1"/>
    <col min="4" max="4" width="7" customWidth="1"/>
    <col min="5" max="5" width="6.28515625" customWidth="1"/>
    <col min="6" max="6" width="7" customWidth="1"/>
    <col min="7" max="7" width="6.28515625" customWidth="1"/>
    <col min="8" max="8" width="6.5703125" customWidth="1"/>
    <col min="9" max="9" width="7.28515625" customWidth="1"/>
    <col min="10" max="11" width="6.28515625" customWidth="1"/>
    <col min="12" max="12" width="6.140625" customWidth="1"/>
    <col min="13" max="13" width="6.7109375" customWidth="1"/>
    <col min="14" max="14" width="7" customWidth="1"/>
    <col min="15" max="15" width="5.7109375" customWidth="1"/>
  </cols>
  <sheetData>
    <row r="2" spans="1:15" ht="18.75">
      <c r="A2" s="77" t="s">
        <v>14</v>
      </c>
      <c r="B2" s="77"/>
      <c r="C2" s="77"/>
      <c r="D2" s="77"/>
      <c r="E2" s="77"/>
      <c r="F2" s="77"/>
      <c r="G2" s="77"/>
      <c r="H2" s="77"/>
      <c r="I2" s="77"/>
      <c r="J2" s="26"/>
    </row>
    <row r="4" spans="1:15" ht="28.5" customHeight="1">
      <c r="A4" s="110" t="s">
        <v>15</v>
      </c>
      <c r="B4" s="115" t="s">
        <v>16</v>
      </c>
      <c r="C4" s="101" t="s">
        <v>17</v>
      </c>
      <c r="D4" s="93" t="s">
        <v>18</v>
      </c>
      <c r="E4" s="94"/>
      <c r="F4" s="94"/>
      <c r="G4" s="95"/>
      <c r="H4" s="104" t="s">
        <v>19</v>
      </c>
      <c r="I4" s="104"/>
      <c r="J4" s="104"/>
      <c r="K4" s="104"/>
      <c r="L4" s="104"/>
      <c r="M4" s="104"/>
      <c r="N4" s="104"/>
      <c r="O4" s="104"/>
    </row>
    <row r="5" spans="1:15" ht="37.5" customHeight="1">
      <c r="A5" s="111"/>
      <c r="B5" s="116"/>
      <c r="C5" s="103"/>
      <c r="D5" s="101" t="s">
        <v>20</v>
      </c>
      <c r="E5" s="98" t="s">
        <v>21</v>
      </c>
      <c r="F5" s="96" t="s">
        <v>155</v>
      </c>
      <c r="G5" s="97"/>
      <c r="H5" s="107" t="s">
        <v>12</v>
      </c>
      <c r="I5" s="108"/>
      <c r="J5" s="108"/>
      <c r="K5" s="109"/>
      <c r="L5" s="107" t="s">
        <v>13</v>
      </c>
      <c r="M5" s="108"/>
      <c r="N5" s="108"/>
      <c r="O5" s="109"/>
    </row>
    <row r="6" spans="1:15" ht="82.5" customHeight="1">
      <c r="A6" s="111"/>
      <c r="B6" s="116"/>
      <c r="C6" s="103"/>
      <c r="D6" s="103"/>
      <c r="E6" s="99"/>
      <c r="F6" s="101" t="s">
        <v>156</v>
      </c>
      <c r="G6" s="101" t="s">
        <v>22</v>
      </c>
      <c r="H6" s="105" t="s">
        <v>109</v>
      </c>
      <c r="I6" s="106"/>
      <c r="J6" s="105" t="s">
        <v>152</v>
      </c>
      <c r="K6" s="106"/>
      <c r="L6" s="105" t="s">
        <v>153</v>
      </c>
      <c r="M6" s="106"/>
      <c r="N6" s="105" t="s">
        <v>154</v>
      </c>
      <c r="O6" s="106"/>
    </row>
    <row r="7" spans="1:15" ht="74.25" customHeight="1">
      <c r="A7" s="112"/>
      <c r="B7" s="117"/>
      <c r="C7" s="102"/>
      <c r="D7" s="102"/>
      <c r="E7" s="100"/>
      <c r="F7" s="102"/>
      <c r="G7" s="102"/>
      <c r="H7" s="63" t="s">
        <v>111</v>
      </c>
      <c r="I7" s="30" t="s">
        <v>110</v>
      </c>
      <c r="J7" s="71" t="s">
        <v>111</v>
      </c>
      <c r="K7" s="47" t="s">
        <v>110</v>
      </c>
      <c r="L7" s="71" t="s">
        <v>111</v>
      </c>
      <c r="M7" s="47" t="s">
        <v>110</v>
      </c>
      <c r="N7" s="63" t="s">
        <v>111</v>
      </c>
      <c r="O7" s="30" t="s">
        <v>110</v>
      </c>
    </row>
    <row r="8" spans="1:15">
      <c r="A8" s="32">
        <v>1</v>
      </c>
      <c r="B8" s="32">
        <v>2</v>
      </c>
      <c r="C8" s="32">
        <v>3</v>
      </c>
      <c r="D8" s="32">
        <v>4</v>
      </c>
      <c r="E8" s="64">
        <v>5</v>
      </c>
      <c r="F8" s="32">
        <v>6</v>
      </c>
      <c r="G8" s="32">
        <v>7</v>
      </c>
      <c r="H8" s="64">
        <v>8</v>
      </c>
      <c r="I8" s="33">
        <v>9</v>
      </c>
      <c r="J8" s="64">
        <v>10</v>
      </c>
      <c r="K8" s="33">
        <v>11</v>
      </c>
      <c r="L8" s="64">
        <v>12</v>
      </c>
      <c r="M8" s="33">
        <v>13</v>
      </c>
      <c r="N8" s="64">
        <v>14</v>
      </c>
      <c r="O8" s="33">
        <v>15</v>
      </c>
    </row>
    <row r="9" spans="1:15" ht="27" customHeight="1">
      <c r="A9" s="15" t="s">
        <v>23</v>
      </c>
      <c r="B9" s="11" t="s">
        <v>140</v>
      </c>
      <c r="C9" s="19" t="s">
        <v>170</v>
      </c>
      <c r="D9" s="17">
        <f t="shared" ref="D9:L9" si="0">D10+D22+D25</f>
        <v>2160</v>
      </c>
      <c r="E9" s="65">
        <f t="shared" si="0"/>
        <v>720</v>
      </c>
      <c r="F9" s="17">
        <f t="shared" si="0"/>
        <v>1440</v>
      </c>
      <c r="G9" s="17">
        <f t="shared" si="0"/>
        <v>224</v>
      </c>
      <c r="H9" s="65">
        <f t="shared" si="0"/>
        <v>305</v>
      </c>
      <c r="I9" s="29">
        <f t="shared" si="0"/>
        <v>612</v>
      </c>
      <c r="J9" s="65">
        <f t="shared" si="0"/>
        <v>369</v>
      </c>
      <c r="K9" s="29">
        <f t="shared" si="0"/>
        <v>736</v>
      </c>
      <c r="L9" s="65">
        <f t="shared" si="0"/>
        <v>46</v>
      </c>
      <c r="M9" s="29">
        <f>SUM(M10+M22+M25)</f>
        <v>92</v>
      </c>
      <c r="N9" s="65">
        <f>N10+N22+N25</f>
        <v>0</v>
      </c>
      <c r="O9" s="29">
        <f>O10+O22+O25</f>
        <v>0</v>
      </c>
    </row>
    <row r="10" spans="1:15">
      <c r="A10" s="15" t="s">
        <v>116</v>
      </c>
      <c r="B10" s="16" t="s">
        <v>24</v>
      </c>
      <c r="C10" s="19" t="s">
        <v>132</v>
      </c>
      <c r="D10" s="17">
        <f t="shared" ref="D10:D25" si="1">SUM(E10:F10)</f>
        <v>1380</v>
      </c>
      <c r="E10" s="65">
        <f t="shared" ref="E10:O10" si="2">SUM(E11:E21)</f>
        <v>460</v>
      </c>
      <c r="F10" s="17">
        <f t="shared" si="2"/>
        <v>920</v>
      </c>
      <c r="G10" s="17">
        <f t="shared" si="2"/>
        <v>224</v>
      </c>
      <c r="H10" s="65">
        <f t="shared" si="2"/>
        <v>175</v>
      </c>
      <c r="I10" s="29">
        <f t="shared" si="2"/>
        <v>352</v>
      </c>
      <c r="J10" s="65">
        <f t="shared" si="2"/>
        <v>239</v>
      </c>
      <c r="K10" s="29">
        <f t="shared" si="2"/>
        <v>476</v>
      </c>
      <c r="L10" s="65">
        <f t="shared" si="2"/>
        <v>46</v>
      </c>
      <c r="M10" s="29">
        <f t="shared" si="2"/>
        <v>92</v>
      </c>
      <c r="N10" s="65">
        <f t="shared" si="2"/>
        <v>0</v>
      </c>
      <c r="O10" s="29">
        <f t="shared" si="2"/>
        <v>0</v>
      </c>
    </row>
    <row r="11" spans="1:15">
      <c r="A11" s="37" t="s">
        <v>117</v>
      </c>
      <c r="B11" s="38" t="s">
        <v>130</v>
      </c>
      <c r="C11" s="23" t="s">
        <v>103</v>
      </c>
      <c r="D11" s="12">
        <f t="shared" si="1"/>
        <v>90</v>
      </c>
      <c r="E11" s="63">
        <f>H11+J11</f>
        <v>18</v>
      </c>
      <c r="F11" s="12">
        <f t="shared" ref="F11:F21" si="3">I11+K11+M11+O11</f>
        <v>72</v>
      </c>
      <c r="G11" s="12">
        <v>0</v>
      </c>
      <c r="H11" s="63">
        <v>9</v>
      </c>
      <c r="I11" s="30">
        <v>36</v>
      </c>
      <c r="J11" s="63">
        <v>9</v>
      </c>
      <c r="K11" s="30">
        <v>36</v>
      </c>
      <c r="L11" s="63">
        <v>0</v>
      </c>
      <c r="M11" s="30">
        <v>0</v>
      </c>
      <c r="N11" s="63">
        <v>0</v>
      </c>
      <c r="O11" s="30">
        <v>0</v>
      </c>
    </row>
    <row r="12" spans="1:15">
      <c r="A12" s="37" t="s">
        <v>118</v>
      </c>
      <c r="B12" s="38" t="s">
        <v>129</v>
      </c>
      <c r="C12" s="42" t="s">
        <v>131</v>
      </c>
      <c r="D12" s="12">
        <f t="shared" si="1"/>
        <v>144</v>
      </c>
      <c r="E12" s="63">
        <f>H12+J12</f>
        <v>36</v>
      </c>
      <c r="F12" s="12">
        <f t="shared" si="3"/>
        <v>108</v>
      </c>
      <c r="G12" s="12">
        <v>0</v>
      </c>
      <c r="H12" s="63">
        <v>18</v>
      </c>
      <c r="I12" s="30">
        <v>54</v>
      </c>
      <c r="J12" s="63">
        <v>18</v>
      </c>
      <c r="K12" s="30">
        <v>54</v>
      </c>
      <c r="L12" s="63">
        <v>0</v>
      </c>
      <c r="M12" s="30">
        <v>0</v>
      </c>
      <c r="N12" s="63">
        <v>0</v>
      </c>
      <c r="O12" s="30">
        <v>0</v>
      </c>
    </row>
    <row r="13" spans="1:15">
      <c r="A13" s="37" t="s">
        <v>119</v>
      </c>
      <c r="B13" s="38" t="s">
        <v>25</v>
      </c>
      <c r="C13" s="45" t="s">
        <v>94</v>
      </c>
      <c r="D13" s="12">
        <f t="shared" si="1"/>
        <v>108</v>
      </c>
      <c r="E13" s="63">
        <f>H13+J13</f>
        <v>36</v>
      </c>
      <c r="F13" s="12">
        <f t="shared" si="3"/>
        <v>72</v>
      </c>
      <c r="G13" s="12">
        <v>72</v>
      </c>
      <c r="H13" s="63">
        <v>18</v>
      </c>
      <c r="I13" s="30">
        <v>36</v>
      </c>
      <c r="J13" s="63">
        <v>18</v>
      </c>
      <c r="K13" s="30">
        <v>36</v>
      </c>
      <c r="L13" s="63">
        <v>0</v>
      </c>
      <c r="M13" s="30">
        <v>0</v>
      </c>
      <c r="N13" s="63">
        <v>0</v>
      </c>
      <c r="O13" s="30">
        <v>0</v>
      </c>
    </row>
    <row r="14" spans="1:15" ht="14.25" customHeight="1">
      <c r="A14" s="37" t="s">
        <v>120</v>
      </c>
      <c r="B14" s="30" t="s">
        <v>26</v>
      </c>
      <c r="C14" s="23" t="s">
        <v>94</v>
      </c>
      <c r="D14" s="12">
        <f t="shared" si="1"/>
        <v>204</v>
      </c>
      <c r="E14" s="63">
        <f t="shared" ref="E14:E21" si="4">H14+J14+L14+N14</f>
        <v>68</v>
      </c>
      <c r="F14" s="12">
        <f t="shared" si="3"/>
        <v>136</v>
      </c>
      <c r="G14" s="12">
        <v>0</v>
      </c>
      <c r="H14" s="63">
        <v>34</v>
      </c>
      <c r="I14" s="30">
        <v>68</v>
      </c>
      <c r="J14" s="63">
        <v>34</v>
      </c>
      <c r="K14" s="30">
        <v>68</v>
      </c>
      <c r="L14" s="63">
        <v>0</v>
      </c>
      <c r="M14" s="30">
        <v>0</v>
      </c>
      <c r="N14" s="63">
        <v>0</v>
      </c>
      <c r="O14" s="30">
        <v>0</v>
      </c>
    </row>
    <row r="15" spans="1:15" ht="15.75" customHeight="1">
      <c r="A15" s="37" t="s">
        <v>121</v>
      </c>
      <c r="B15" s="38" t="s">
        <v>60</v>
      </c>
      <c r="C15" s="45" t="s">
        <v>149</v>
      </c>
      <c r="D15" s="12">
        <f t="shared" si="1"/>
        <v>144</v>
      </c>
      <c r="E15" s="63">
        <f>H15+J15</f>
        <v>72</v>
      </c>
      <c r="F15" s="12">
        <f t="shared" si="3"/>
        <v>72</v>
      </c>
      <c r="G15" s="12">
        <v>72</v>
      </c>
      <c r="H15" s="63">
        <v>34</v>
      </c>
      <c r="I15" s="30">
        <v>34</v>
      </c>
      <c r="J15" s="63">
        <v>38</v>
      </c>
      <c r="K15" s="30">
        <v>38</v>
      </c>
      <c r="L15" s="63">
        <v>0</v>
      </c>
      <c r="M15" s="30">
        <v>0</v>
      </c>
      <c r="N15" s="63">
        <v>0</v>
      </c>
      <c r="O15" s="30">
        <v>0</v>
      </c>
    </row>
    <row r="16" spans="1:15" ht="27.75" customHeight="1">
      <c r="A16" s="27" t="s">
        <v>122</v>
      </c>
      <c r="B16" s="38" t="s">
        <v>177</v>
      </c>
      <c r="C16" s="45" t="s">
        <v>94</v>
      </c>
      <c r="D16" s="12">
        <f t="shared" si="1"/>
        <v>102</v>
      </c>
      <c r="E16" s="63">
        <f t="shared" si="4"/>
        <v>34</v>
      </c>
      <c r="F16" s="12">
        <f t="shared" si="3"/>
        <v>68</v>
      </c>
      <c r="G16" s="12">
        <v>0</v>
      </c>
      <c r="H16" s="63">
        <v>17</v>
      </c>
      <c r="I16" s="30">
        <v>34</v>
      </c>
      <c r="J16" s="63">
        <v>17</v>
      </c>
      <c r="K16" s="30">
        <v>34</v>
      </c>
      <c r="L16" s="63">
        <v>0</v>
      </c>
      <c r="M16" s="30">
        <v>0</v>
      </c>
      <c r="N16" s="63">
        <v>0</v>
      </c>
      <c r="O16" s="30">
        <v>0</v>
      </c>
    </row>
    <row r="17" spans="1:15" ht="15.75" customHeight="1">
      <c r="A17" s="37" t="s">
        <v>127</v>
      </c>
      <c r="B17" s="38" t="s">
        <v>27</v>
      </c>
      <c r="C17" s="23" t="s">
        <v>94</v>
      </c>
      <c r="D17" s="12">
        <f t="shared" si="1"/>
        <v>108</v>
      </c>
      <c r="E17" s="63">
        <f t="shared" si="4"/>
        <v>36</v>
      </c>
      <c r="F17" s="12">
        <f t="shared" si="3"/>
        <v>72</v>
      </c>
      <c r="G17" s="12">
        <v>0</v>
      </c>
      <c r="H17" s="63">
        <v>18</v>
      </c>
      <c r="I17" s="30">
        <v>36</v>
      </c>
      <c r="J17" s="63">
        <v>18</v>
      </c>
      <c r="K17" s="30">
        <v>36</v>
      </c>
      <c r="L17" s="63">
        <v>0</v>
      </c>
      <c r="M17" s="30">
        <v>0</v>
      </c>
      <c r="N17" s="63">
        <v>0</v>
      </c>
      <c r="O17" s="30">
        <v>0</v>
      </c>
    </row>
    <row r="18" spans="1:15" ht="20.25" customHeight="1">
      <c r="A18" s="37" t="s">
        <v>126</v>
      </c>
      <c r="B18" s="38" t="s">
        <v>148</v>
      </c>
      <c r="C18" s="23" t="s">
        <v>92</v>
      </c>
      <c r="D18" s="12">
        <f t="shared" si="1"/>
        <v>108</v>
      </c>
      <c r="E18" s="63">
        <f t="shared" si="4"/>
        <v>36</v>
      </c>
      <c r="F18" s="12">
        <f t="shared" si="3"/>
        <v>72</v>
      </c>
      <c r="G18" s="12">
        <v>0</v>
      </c>
      <c r="H18" s="63">
        <v>0</v>
      </c>
      <c r="I18" s="30">
        <v>0</v>
      </c>
      <c r="J18" s="63">
        <v>36</v>
      </c>
      <c r="K18" s="30">
        <v>72</v>
      </c>
      <c r="L18" s="63">
        <v>0</v>
      </c>
      <c r="M18" s="30">
        <v>0</v>
      </c>
      <c r="N18" s="63">
        <v>0</v>
      </c>
      <c r="O18" s="30">
        <v>0</v>
      </c>
    </row>
    <row r="19" spans="1:15">
      <c r="A19" s="37" t="s">
        <v>123</v>
      </c>
      <c r="B19" s="38" t="s">
        <v>28</v>
      </c>
      <c r="C19" s="23" t="s">
        <v>92</v>
      </c>
      <c r="D19" s="12">
        <f t="shared" si="1"/>
        <v>108</v>
      </c>
      <c r="E19" s="63">
        <f t="shared" si="4"/>
        <v>36</v>
      </c>
      <c r="F19" s="12">
        <f t="shared" si="3"/>
        <v>72</v>
      </c>
      <c r="G19" s="12">
        <v>0</v>
      </c>
      <c r="H19" s="63">
        <v>0</v>
      </c>
      <c r="I19" s="30">
        <v>0</v>
      </c>
      <c r="J19" s="63">
        <v>0</v>
      </c>
      <c r="K19" s="30">
        <v>0</v>
      </c>
      <c r="L19" s="63">
        <v>36</v>
      </c>
      <c r="M19" s="30">
        <v>72</v>
      </c>
      <c r="N19" s="63">
        <v>0</v>
      </c>
      <c r="O19" s="30">
        <v>0</v>
      </c>
    </row>
    <row r="20" spans="1:15">
      <c r="A20" s="37" t="s">
        <v>133</v>
      </c>
      <c r="B20" s="38" t="s">
        <v>124</v>
      </c>
      <c r="C20" s="45" t="s">
        <v>94</v>
      </c>
      <c r="D20" s="12">
        <f t="shared" si="1"/>
        <v>102</v>
      </c>
      <c r="E20" s="63">
        <f t="shared" si="4"/>
        <v>34</v>
      </c>
      <c r="F20" s="12">
        <f t="shared" si="3"/>
        <v>68</v>
      </c>
      <c r="G20" s="12">
        <v>0</v>
      </c>
      <c r="H20" s="63">
        <v>0</v>
      </c>
      <c r="I20" s="30">
        <v>0</v>
      </c>
      <c r="J20" s="63">
        <v>24</v>
      </c>
      <c r="K20" s="30">
        <v>48</v>
      </c>
      <c r="L20" s="63">
        <v>10</v>
      </c>
      <c r="M20" s="30">
        <v>20</v>
      </c>
      <c r="N20" s="63">
        <v>0</v>
      </c>
      <c r="O20" s="30">
        <v>0</v>
      </c>
    </row>
    <row r="21" spans="1:15">
      <c r="A21" s="37" t="s">
        <v>178</v>
      </c>
      <c r="B21" s="38" t="s">
        <v>125</v>
      </c>
      <c r="C21" s="44" t="s">
        <v>94</v>
      </c>
      <c r="D21" s="12">
        <f t="shared" si="1"/>
        <v>162</v>
      </c>
      <c r="E21" s="63">
        <f t="shared" si="4"/>
        <v>54</v>
      </c>
      <c r="F21" s="12">
        <f t="shared" si="3"/>
        <v>108</v>
      </c>
      <c r="G21" s="12">
        <v>80</v>
      </c>
      <c r="H21" s="63">
        <v>27</v>
      </c>
      <c r="I21" s="30">
        <v>54</v>
      </c>
      <c r="J21" s="63">
        <v>27</v>
      </c>
      <c r="K21" s="30">
        <v>54</v>
      </c>
      <c r="L21" s="63">
        <v>0</v>
      </c>
      <c r="M21" s="30">
        <v>0</v>
      </c>
      <c r="N21" s="63">
        <v>0</v>
      </c>
      <c r="O21" s="30">
        <v>0</v>
      </c>
    </row>
    <row r="22" spans="1:15" ht="15" customHeight="1">
      <c r="A22" s="15" t="s">
        <v>116</v>
      </c>
      <c r="B22" s="16" t="s">
        <v>29</v>
      </c>
      <c r="C22" s="24" t="s">
        <v>169</v>
      </c>
      <c r="D22" s="11">
        <f t="shared" si="1"/>
        <v>726</v>
      </c>
      <c r="E22" s="66">
        <f t="shared" ref="E22:O22" si="5">SUM(E23:E24)</f>
        <v>242</v>
      </c>
      <c r="F22" s="11">
        <f t="shared" si="5"/>
        <v>484</v>
      </c>
      <c r="G22" s="11">
        <f t="shared" si="5"/>
        <v>0</v>
      </c>
      <c r="H22" s="66">
        <f t="shared" si="5"/>
        <v>121</v>
      </c>
      <c r="I22" s="31">
        <f t="shared" si="5"/>
        <v>242</v>
      </c>
      <c r="J22" s="66">
        <f t="shared" si="5"/>
        <v>121</v>
      </c>
      <c r="K22" s="31">
        <f t="shared" si="5"/>
        <v>242</v>
      </c>
      <c r="L22" s="66">
        <f t="shared" si="5"/>
        <v>0</v>
      </c>
      <c r="M22" s="31">
        <f t="shared" si="5"/>
        <v>0</v>
      </c>
      <c r="N22" s="66">
        <f t="shared" si="5"/>
        <v>0</v>
      </c>
      <c r="O22" s="31">
        <f t="shared" si="5"/>
        <v>0</v>
      </c>
    </row>
    <row r="23" spans="1:15">
      <c r="A23" s="37" t="s">
        <v>134</v>
      </c>
      <c r="B23" s="38" t="s">
        <v>141</v>
      </c>
      <c r="C23" s="45" t="s">
        <v>150</v>
      </c>
      <c r="D23" s="12">
        <f t="shared" si="1"/>
        <v>456</v>
      </c>
      <c r="E23" s="63">
        <v>152</v>
      </c>
      <c r="F23" s="12">
        <v>304</v>
      </c>
      <c r="G23" s="12">
        <v>0</v>
      </c>
      <c r="H23" s="63">
        <v>76</v>
      </c>
      <c r="I23" s="30">
        <v>152</v>
      </c>
      <c r="J23" s="63">
        <v>76</v>
      </c>
      <c r="K23" s="30">
        <v>152</v>
      </c>
      <c r="L23" s="63">
        <v>0</v>
      </c>
      <c r="M23" s="30">
        <v>0</v>
      </c>
      <c r="N23" s="63">
        <v>0</v>
      </c>
      <c r="O23" s="30">
        <v>0</v>
      </c>
    </row>
    <row r="24" spans="1:15">
      <c r="A24" s="37" t="s">
        <v>135</v>
      </c>
      <c r="B24" s="38" t="s">
        <v>30</v>
      </c>
      <c r="C24" s="23" t="s">
        <v>103</v>
      </c>
      <c r="D24" s="12">
        <f t="shared" si="1"/>
        <v>270</v>
      </c>
      <c r="E24" s="63">
        <v>90</v>
      </c>
      <c r="F24" s="12">
        <v>180</v>
      </c>
      <c r="G24" s="12">
        <v>0</v>
      </c>
      <c r="H24" s="63">
        <v>45</v>
      </c>
      <c r="I24" s="30">
        <v>90</v>
      </c>
      <c r="J24" s="63">
        <v>45</v>
      </c>
      <c r="K24" s="30">
        <v>90</v>
      </c>
      <c r="L24" s="63">
        <v>0</v>
      </c>
      <c r="M24" s="30">
        <v>0</v>
      </c>
      <c r="N24" s="63">
        <v>0</v>
      </c>
      <c r="O24" s="30">
        <v>0</v>
      </c>
    </row>
    <row r="25" spans="1:15" ht="14.25" customHeight="1">
      <c r="A25" s="15" t="s">
        <v>173</v>
      </c>
      <c r="B25" s="16" t="s">
        <v>151</v>
      </c>
      <c r="C25" s="24" t="s">
        <v>94</v>
      </c>
      <c r="D25" s="11">
        <f t="shared" si="1"/>
        <v>54</v>
      </c>
      <c r="E25" s="66">
        <v>18</v>
      </c>
      <c r="F25" s="11">
        <v>36</v>
      </c>
      <c r="G25" s="11">
        <v>0</v>
      </c>
      <c r="H25" s="66">
        <v>9</v>
      </c>
      <c r="I25" s="31">
        <v>18</v>
      </c>
      <c r="J25" s="66">
        <v>9</v>
      </c>
      <c r="K25" s="31">
        <v>18</v>
      </c>
      <c r="L25" s="66">
        <v>0</v>
      </c>
      <c r="M25" s="31">
        <v>0</v>
      </c>
      <c r="N25" s="66">
        <v>0</v>
      </c>
      <c r="O25" s="31">
        <v>0</v>
      </c>
    </row>
    <row r="26" spans="1:15" ht="25.5" customHeight="1">
      <c r="A26" s="15" t="s">
        <v>31</v>
      </c>
      <c r="B26" s="16" t="s">
        <v>138</v>
      </c>
      <c r="C26" s="24" t="s">
        <v>168</v>
      </c>
      <c r="D26" s="11">
        <f t="shared" ref="D26:O26" si="6">SUM(D27:D32)</f>
        <v>508</v>
      </c>
      <c r="E26" s="66">
        <f t="shared" si="6"/>
        <v>156</v>
      </c>
      <c r="F26" s="11">
        <f t="shared" si="6"/>
        <v>352</v>
      </c>
      <c r="G26" s="11">
        <f t="shared" si="6"/>
        <v>130</v>
      </c>
      <c r="H26" s="66">
        <f t="shared" si="6"/>
        <v>0</v>
      </c>
      <c r="I26" s="31">
        <f t="shared" si="6"/>
        <v>0</v>
      </c>
      <c r="J26" s="66">
        <f t="shared" si="6"/>
        <v>46</v>
      </c>
      <c r="K26" s="31">
        <f t="shared" si="6"/>
        <v>92</v>
      </c>
      <c r="L26" s="66">
        <f t="shared" si="6"/>
        <v>105</v>
      </c>
      <c r="M26" s="31">
        <f t="shared" si="6"/>
        <v>250</v>
      </c>
      <c r="N26" s="66">
        <f t="shared" si="6"/>
        <v>5</v>
      </c>
      <c r="O26" s="31">
        <f t="shared" si="6"/>
        <v>10</v>
      </c>
    </row>
    <row r="27" spans="1:15">
      <c r="A27" s="27" t="s">
        <v>32</v>
      </c>
      <c r="B27" s="74" t="s">
        <v>175</v>
      </c>
      <c r="C27" s="23" t="s">
        <v>92</v>
      </c>
      <c r="D27" s="12">
        <f t="shared" ref="D27:D32" si="7">SUM(E27:F27)</f>
        <v>90</v>
      </c>
      <c r="E27" s="63">
        <f t="shared" ref="E27:F31" si="8">H27+J27+L27+N27</f>
        <v>30</v>
      </c>
      <c r="F27" s="12">
        <f t="shared" si="8"/>
        <v>60</v>
      </c>
      <c r="G27" s="12">
        <v>40</v>
      </c>
      <c r="H27" s="63">
        <v>0</v>
      </c>
      <c r="I27" s="30">
        <v>0</v>
      </c>
      <c r="J27" s="63">
        <v>0</v>
      </c>
      <c r="K27" s="30">
        <v>0</v>
      </c>
      <c r="L27" s="63">
        <v>30</v>
      </c>
      <c r="M27" s="30">
        <v>60</v>
      </c>
      <c r="N27" s="63">
        <v>0</v>
      </c>
      <c r="O27" s="30">
        <v>0</v>
      </c>
    </row>
    <row r="28" spans="1:15" ht="15" customHeight="1">
      <c r="A28" s="27" t="s">
        <v>33</v>
      </c>
      <c r="B28" s="74" t="s">
        <v>48</v>
      </c>
      <c r="C28" s="45" t="s">
        <v>92</v>
      </c>
      <c r="D28" s="12">
        <f t="shared" si="7"/>
        <v>128</v>
      </c>
      <c r="E28" s="63">
        <f t="shared" si="8"/>
        <v>40</v>
      </c>
      <c r="F28" s="12">
        <f t="shared" si="8"/>
        <v>88</v>
      </c>
      <c r="G28" s="12">
        <v>18</v>
      </c>
      <c r="H28" s="63">
        <v>0</v>
      </c>
      <c r="I28" s="30">
        <v>0</v>
      </c>
      <c r="J28" s="63">
        <v>0</v>
      </c>
      <c r="K28" s="30">
        <v>0</v>
      </c>
      <c r="L28" s="63">
        <v>40</v>
      </c>
      <c r="M28" s="30">
        <v>88</v>
      </c>
      <c r="N28" s="63">
        <v>0</v>
      </c>
      <c r="O28" s="30">
        <v>0</v>
      </c>
    </row>
    <row r="29" spans="1:15" ht="30" customHeight="1">
      <c r="A29" s="27" t="s">
        <v>34</v>
      </c>
      <c r="B29" s="75" t="s">
        <v>49</v>
      </c>
      <c r="C29" s="23" t="s">
        <v>92</v>
      </c>
      <c r="D29" s="12">
        <f t="shared" si="7"/>
        <v>54</v>
      </c>
      <c r="E29" s="63">
        <f t="shared" si="8"/>
        <v>18</v>
      </c>
      <c r="F29" s="12">
        <f t="shared" si="8"/>
        <v>36</v>
      </c>
      <c r="G29" s="12">
        <v>16</v>
      </c>
      <c r="H29" s="63">
        <v>0</v>
      </c>
      <c r="I29" s="30">
        <v>0</v>
      </c>
      <c r="J29" s="63">
        <v>18</v>
      </c>
      <c r="K29" s="30">
        <v>36</v>
      </c>
      <c r="L29" s="63">
        <v>0</v>
      </c>
      <c r="M29" s="30">
        <v>0</v>
      </c>
      <c r="N29" s="63">
        <v>0</v>
      </c>
      <c r="O29" s="30">
        <v>0</v>
      </c>
    </row>
    <row r="30" spans="1:15" ht="20.25" customHeight="1">
      <c r="A30" s="27" t="s">
        <v>35</v>
      </c>
      <c r="B30" s="75" t="s">
        <v>176</v>
      </c>
      <c r="C30" s="23" t="s">
        <v>92</v>
      </c>
      <c r="D30" s="12">
        <f t="shared" si="7"/>
        <v>84</v>
      </c>
      <c r="E30" s="63">
        <f t="shared" si="8"/>
        <v>28</v>
      </c>
      <c r="F30" s="12">
        <f t="shared" si="8"/>
        <v>56</v>
      </c>
      <c r="G30" s="12">
        <v>12</v>
      </c>
      <c r="H30" s="63">
        <v>0</v>
      </c>
      <c r="I30" s="30">
        <v>0</v>
      </c>
      <c r="J30" s="63">
        <v>28</v>
      </c>
      <c r="K30" s="30">
        <v>56</v>
      </c>
      <c r="L30" s="63">
        <v>0</v>
      </c>
      <c r="M30" s="30">
        <v>0</v>
      </c>
      <c r="N30" s="63">
        <v>0</v>
      </c>
      <c r="O30" s="30">
        <v>0</v>
      </c>
    </row>
    <row r="31" spans="1:15" ht="15" customHeight="1">
      <c r="A31" s="27" t="s">
        <v>36</v>
      </c>
      <c r="B31" s="28" t="s">
        <v>50</v>
      </c>
      <c r="C31" s="45" t="s">
        <v>92</v>
      </c>
      <c r="D31" s="12">
        <f t="shared" si="7"/>
        <v>102</v>
      </c>
      <c r="E31" s="63">
        <f t="shared" si="8"/>
        <v>30</v>
      </c>
      <c r="F31" s="12">
        <f t="shared" si="8"/>
        <v>72</v>
      </c>
      <c r="G31" s="12">
        <v>25</v>
      </c>
      <c r="H31" s="63">
        <v>0</v>
      </c>
      <c r="I31" s="30">
        <v>0</v>
      </c>
      <c r="J31" s="63">
        <v>0</v>
      </c>
      <c r="K31" s="30">
        <v>0</v>
      </c>
      <c r="L31" s="63">
        <v>30</v>
      </c>
      <c r="M31" s="30">
        <v>72</v>
      </c>
      <c r="N31" s="63">
        <v>0</v>
      </c>
      <c r="O31" s="30">
        <v>0</v>
      </c>
    </row>
    <row r="32" spans="1:15" ht="29.25" customHeight="1">
      <c r="A32" s="27" t="s">
        <v>37</v>
      </c>
      <c r="B32" s="27" t="s">
        <v>51</v>
      </c>
      <c r="C32" s="36" t="s">
        <v>94</v>
      </c>
      <c r="D32" s="12">
        <f t="shared" si="7"/>
        <v>50</v>
      </c>
      <c r="E32" s="63">
        <f>H32+J32+L32+N32</f>
        <v>10</v>
      </c>
      <c r="F32" s="35">
        <f>SUM(I32+K32+M32+O32)</f>
        <v>40</v>
      </c>
      <c r="G32" s="12">
        <v>19</v>
      </c>
      <c r="H32" s="63">
        <v>0</v>
      </c>
      <c r="I32" s="30">
        <v>0</v>
      </c>
      <c r="J32" s="63">
        <v>0</v>
      </c>
      <c r="K32" s="30">
        <v>0</v>
      </c>
      <c r="L32" s="63">
        <v>5</v>
      </c>
      <c r="M32" s="30">
        <v>30</v>
      </c>
      <c r="N32" s="63">
        <v>5</v>
      </c>
      <c r="O32" s="30">
        <v>10</v>
      </c>
    </row>
    <row r="33" spans="1:15" ht="27.75" customHeight="1">
      <c r="A33" s="15" t="s">
        <v>38</v>
      </c>
      <c r="B33" s="16" t="s">
        <v>139</v>
      </c>
      <c r="C33" s="34" t="s">
        <v>165</v>
      </c>
      <c r="D33" s="11">
        <f>D34+D41+D48</f>
        <v>1176</v>
      </c>
      <c r="E33" s="66">
        <f>E34+E41+E48</f>
        <v>164</v>
      </c>
      <c r="F33" s="11">
        <f>F34+F41+F48</f>
        <v>1012</v>
      </c>
      <c r="G33" s="11">
        <v>102</v>
      </c>
      <c r="H33" s="66">
        <v>0</v>
      </c>
      <c r="I33" s="31">
        <v>0</v>
      </c>
      <c r="J33" s="66">
        <v>0</v>
      </c>
      <c r="K33" s="31">
        <v>0</v>
      </c>
      <c r="L33" s="66">
        <f>L34+L41+L48</f>
        <v>85</v>
      </c>
      <c r="M33" s="31">
        <f>M34+M41+M48</f>
        <v>236</v>
      </c>
      <c r="N33" s="66">
        <f>N34+N41+N48</f>
        <v>79</v>
      </c>
      <c r="O33" s="31">
        <f>O34+O41+O48</f>
        <v>776</v>
      </c>
    </row>
    <row r="34" spans="1:15" ht="99" customHeight="1">
      <c r="A34" s="15" t="s">
        <v>39</v>
      </c>
      <c r="B34" s="11" t="s">
        <v>52</v>
      </c>
      <c r="C34" s="24" t="s">
        <v>164</v>
      </c>
      <c r="D34" s="11">
        <f t="shared" ref="D34:O34" si="9">SUM(D35:D40)</f>
        <v>411</v>
      </c>
      <c r="E34" s="66">
        <f t="shared" si="9"/>
        <v>65</v>
      </c>
      <c r="F34" s="11">
        <f t="shared" si="9"/>
        <v>346</v>
      </c>
      <c r="G34" s="11">
        <f t="shared" si="9"/>
        <v>52</v>
      </c>
      <c r="H34" s="66">
        <f t="shared" si="9"/>
        <v>0</v>
      </c>
      <c r="I34" s="31">
        <f t="shared" si="9"/>
        <v>0</v>
      </c>
      <c r="J34" s="66">
        <f t="shared" si="9"/>
        <v>0</v>
      </c>
      <c r="K34" s="31">
        <f t="shared" si="9"/>
        <v>0</v>
      </c>
      <c r="L34" s="66">
        <f t="shared" si="9"/>
        <v>51</v>
      </c>
      <c r="M34" s="31">
        <f t="shared" si="9"/>
        <v>138</v>
      </c>
      <c r="N34" s="66">
        <f t="shared" si="9"/>
        <v>14</v>
      </c>
      <c r="O34" s="31">
        <f t="shared" si="9"/>
        <v>208</v>
      </c>
    </row>
    <row r="35" spans="1:15" ht="45.75" customHeight="1">
      <c r="A35" s="37" t="s">
        <v>40</v>
      </c>
      <c r="B35" s="30" t="s">
        <v>53</v>
      </c>
      <c r="C35" s="45" t="s">
        <v>166</v>
      </c>
      <c r="D35" s="12">
        <f>SUM(E35:F35)</f>
        <v>63</v>
      </c>
      <c r="E35" s="63">
        <f>H35+J35+L35+N35</f>
        <v>21</v>
      </c>
      <c r="F35" s="12">
        <f>I35+K35+M35+O35</f>
        <v>42</v>
      </c>
      <c r="G35" s="12">
        <v>16</v>
      </c>
      <c r="H35" s="63">
        <v>0</v>
      </c>
      <c r="I35" s="30">
        <v>0</v>
      </c>
      <c r="J35" s="63">
        <v>0</v>
      </c>
      <c r="K35" s="30">
        <v>0</v>
      </c>
      <c r="L35" s="63">
        <v>21</v>
      </c>
      <c r="M35" s="30">
        <v>42</v>
      </c>
      <c r="N35" s="63">
        <v>0</v>
      </c>
      <c r="O35" s="30">
        <v>0</v>
      </c>
    </row>
    <row r="36" spans="1:15" ht="13.5" customHeight="1">
      <c r="A36" s="118" t="s">
        <v>142</v>
      </c>
      <c r="B36" s="28" t="s">
        <v>5</v>
      </c>
      <c r="C36" s="124" t="s">
        <v>160</v>
      </c>
      <c r="D36" s="12">
        <f>I36+K36+M36+O36</f>
        <v>36</v>
      </c>
      <c r="E36" s="63">
        <v>0</v>
      </c>
      <c r="F36" s="12">
        <f>D36</f>
        <v>36</v>
      </c>
      <c r="G36" s="12">
        <v>0</v>
      </c>
      <c r="H36" s="63">
        <v>0</v>
      </c>
      <c r="I36" s="30">
        <v>0</v>
      </c>
      <c r="J36" s="63">
        <v>0</v>
      </c>
      <c r="K36" s="30">
        <v>0</v>
      </c>
      <c r="L36" s="63">
        <v>0</v>
      </c>
      <c r="M36" s="30">
        <v>36</v>
      </c>
      <c r="N36" s="63">
        <v>0</v>
      </c>
      <c r="O36" s="30">
        <v>0</v>
      </c>
    </row>
    <row r="37" spans="1:15" ht="51" customHeight="1">
      <c r="A37" s="119"/>
      <c r="B37" s="28" t="s">
        <v>6</v>
      </c>
      <c r="C37" s="125"/>
      <c r="D37" s="12">
        <f>I37+K37+M37+O37</f>
        <v>72</v>
      </c>
      <c r="E37" s="63">
        <v>0</v>
      </c>
      <c r="F37" s="12">
        <f>D37</f>
        <v>72</v>
      </c>
      <c r="G37" s="12">
        <v>0</v>
      </c>
      <c r="H37" s="63">
        <v>0</v>
      </c>
      <c r="I37" s="30">
        <v>0</v>
      </c>
      <c r="J37" s="63">
        <v>0</v>
      </c>
      <c r="K37" s="30">
        <v>0</v>
      </c>
      <c r="L37" s="63">
        <v>0</v>
      </c>
      <c r="M37" s="30">
        <v>0</v>
      </c>
      <c r="N37" s="63">
        <v>0</v>
      </c>
      <c r="O37" s="30">
        <v>72</v>
      </c>
    </row>
    <row r="38" spans="1:15" ht="62.25" customHeight="1">
      <c r="A38" s="27" t="s">
        <v>41</v>
      </c>
      <c r="B38" s="12" t="s">
        <v>54</v>
      </c>
      <c r="C38" s="45" t="s">
        <v>166</v>
      </c>
      <c r="D38" s="12">
        <f>SUM(E38:F38)</f>
        <v>132</v>
      </c>
      <c r="E38" s="63">
        <f>H38+J38+L38+N38</f>
        <v>44</v>
      </c>
      <c r="F38" s="12">
        <f>I38+K38+M38+O38</f>
        <v>88</v>
      </c>
      <c r="G38" s="12">
        <v>36</v>
      </c>
      <c r="H38" s="63">
        <v>0</v>
      </c>
      <c r="I38" s="30">
        <v>0</v>
      </c>
      <c r="J38" s="63">
        <v>0</v>
      </c>
      <c r="K38" s="30">
        <v>0</v>
      </c>
      <c r="L38" s="63">
        <v>30</v>
      </c>
      <c r="M38" s="30">
        <v>60</v>
      </c>
      <c r="N38" s="63">
        <v>14</v>
      </c>
      <c r="O38" s="30">
        <v>28</v>
      </c>
    </row>
    <row r="39" spans="1:15" ht="34.5" customHeight="1">
      <c r="A39" s="118" t="s">
        <v>143</v>
      </c>
      <c r="B39" s="12" t="s">
        <v>5</v>
      </c>
      <c r="C39" s="124" t="s">
        <v>160</v>
      </c>
      <c r="D39" s="12">
        <f>I39+K39+M39+O39</f>
        <v>36</v>
      </c>
      <c r="E39" s="63">
        <v>0</v>
      </c>
      <c r="F39" s="12">
        <f>D39</f>
        <v>36</v>
      </c>
      <c r="G39" s="12">
        <v>0</v>
      </c>
      <c r="H39" s="63">
        <v>0</v>
      </c>
      <c r="I39" s="30">
        <v>0</v>
      </c>
      <c r="J39" s="63">
        <v>0</v>
      </c>
      <c r="K39" s="30">
        <v>0</v>
      </c>
      <c r="L39" s="63">
        <v>0</v>
      </c>
      <c r="M39" s="30">
        <v>0</v>
      </c>
      <c r="N39" s="63">
        <v>0</v>
      </c>
      <c r="O39" s="30">
        <v>36</v>
      </c>
    </row>
    <row r="40" spans="1:15" ht="33.75" customHeight="1">
      <c r="A40" s="119"/>
      <c r="B40" s="12" t="s">
        <v>6</v>
      </c>
      <c r="C40" s="125"/>
      <c r="D40" s="12">
        <f>I40+K40+M40+O40</f>
        <v>72</v>
      </c>
      <c r="E40" s="63">
        <v>0</v>
      </c>
      <c r="F40" s="12">
        <f>D40</f>
        <v>72</v>
      </c>
      <c r="G40" s="12">
        <v>0</v>
      </c>
      <c r="H40" s="63">
        <v>0</v>
      </c>
      <c r="I40" s="30">
        <v>0</v>
      </c>
      <c r="J40" s="63">
        <v>0</v>
      </c>
      <c r="K40" s="30">
        <v>0</v>
      </c>
      <c r="L40" s="63">
        <v>0</v>
      </c>
      <c r="M40" s="30">
        <v>0</v>
      </c>
      <c r="N40" s="63">
        <v>0</v>
      </c>
      <c r="O40" s="30">
        <v>72</v>
      </c>
    </row>
    <row r="41" spans="1:15" ht="27.75" customHeight="1">
      <c r="A41" s="15" t="s">
        <v>42</v>
      </c>
      <c r="B41" s="11" t="s">
        <v>55</v>
      </c>
      <c r="C41" s="25" t="s">
        <v>162</v>
      </c>
      <c r="D41" s="11">
        <f>SUM(D42:D47)</f>
        <v>414</v>
      </c>
      <c r="E41" s="66">
        <f>SUM(E42:E47)</f>
        <v>42</v>
      </c>
      <c r="F41" s="11">
        <f>SUM(F42:F47)</f>
        <v>372</v>
      </c>
      <c r="G41" s="11">
        <f>SUM(G42:G47)</f>
        <v>20</v>
      </c>
      <c r="H41" s="66">
        <v>0</v>
      </c>
      <c r="I41" s="31">
        <v>0</v>
      </c>
      <c r="J41" s="66">
        <v>0</v>
      </c>
      <c r="K41" s="31">
        <v>0</v>
      </c>
      <c r="L41" s="66">
        <f>SUM(L42:L47)</f>
        <v>21</v>
      </c>
      <c r="M41" s="31">
        <f>SUM(M42:M47)</f>
        <v>78</v>
      </c>
      <c r="N41" s="66">
        <f>SUM(N42:N47)</f>
        <v>21</v>
      </c>
      <c r="O41" s="31">
        <f>SUM(O42:O47)</f>
        <v>294</v>
      </c>
    </row>
    <row r="42" spans="1:15" ht="42.75" customHeight="1">
      <c r="A42" s="27" t="s">
        <v>43</v>
      </c>
      <c r="B42" s="12" t="s">
        <v>56</v>
      </c>
      <c r="C42" s="45" t="s">
        <v>167</v>
      </c>
      <c r="D42" s="12">
        <f>SUM(E42:F42)</f>
        <v>63</v>
      </c>
      <c r="E42" s="63">
        <f>H42+J42+L42+N42</f>
        <v>21</v>
      </c>
      <c r="F42" s="12">
        <f>I42+K42+M42+O42</f>
        <v>42</v>
      </c>
      <c r="G42" s="12">
        <v>10</v>
      </c>
      <c r="H42" s="63">
        <v>0</v>
      </c>
      <c r="I42" s="30">
        <v>0</v>
      </c>
      <c r="J42" s="63">
        <v>0</v>
      </c>
      <c r="K42" s="30">
        <v>0</v>
      </c>
      <c r="L42" s="63">
        <v>0</v>
      </c>
      <c r="M42" s="30">
        <v>0</v>
      </c>
      <c r="N42" s="63">
        <v>21</v>
      </c>
      <c r="O42" s="30">
        <v>42</v>
      </c>
    </row>
    <row r="43" spans="1:15" ht="12.75" customHeight="1">
      <c r="A43" s="118" t="s">
        <v>144</v>
      </c>
      <c r="B43" s="28" t="s">
        <v>5</v>
      </c>
      <c r="C43" s="124" t="s">
        <v>161</v>
      </c>
      <c r="D43" s="12">
        <f>I43+K43+M43+O43</f>
        <v>72</v>
      </c>
      <c r="E43" s="63">
        <v>0</v>
      </c>
      <c r="F43" s="12">
        <f>D43</f>
        <v>72</v>
      </c>
      <c r="G43" s="12">
        <v>0</v>
      </c>
      <c r="H43" s="63">
        <v>0</v>
      </c>
      <c r="I43" s="30">
        <v>0</v>
      </c>
      <c r="J43" s="63">
        <v>0</v>
      </c>
      <c r="K43" s="30">
        <v>0</v>
      </c>
      <c r="L43" s="63">
        <v>0</v>
      </c>
      <c r="M43" s="30">
        <v>0</v>
      </c>
      <c r="N43" s="63">
        <v>0</v>
      </c>
      <c r="O43" s="30">
        <v>72</v>
      </c>
    </row>
    <row r="44" spans="1:15" ht="56.25" customHeight="1">
      <c r="A44" s="119"/>
      <c r="B44" s="27" t="s">
        <v>6</v>
      </c>
      <c r="C44" s="125"/>
      <c r="D44" s="12">
        <f>I44+K44+M44+O44</f>
        <v>72</v>
      </c>
      <c r="E44" s="63">
        <v>0</v>
      </c>
      <c r="F44" s="12">
        <f>D44</f>
        <v>72</v>
      </c>
      <c r="G44" s="12">
        <v>0</v>
      </c>
      <c r="H44" s="63">
        <v>0</v>
      </c>
      <c r="I44" s="30">
        <v>0</v>
      </c>
      <c r="J44" s="63">
        <v>0</v>
      </c>
      <c r="K44" s="30">
        <v>0</v>
      </c>
      <c r="L44" s="63">
        <v>0</v>
      </c>
      <c r="M44" s="30">
        <v>0</v>
      </c>
      <c r="N44" s="63">
        <v>0</v>
      </c>
      <c r="O44" s="30">
        <v>72</v>
      </c>
    </row>
    <row r="45" spans="1:15" ht="38.25" customHeight="1">
      <c r="A45" s="27" t="s">
        <v>44</v>
      </c>
      <c r="B45" s="12" t="s">
        <v>57</v>
      </c>
      <c r="C45" s="45" t="s">
        <v>167</v>
      </c>
      <c r="D45" s="12">
        <f>SUM(E45:F45)</f>
        <v>63</v>
      </c>
      <c r="E45" s="63">
        <f>H45+J45+L45+N45</f>
        <v>21</v>
      </c>
      <c r="F45" s="12">
        <f>I45+K45+M45+O45</f>
        <v>42</v>
      </c>
      <c r="G45" s="12">
        <v>10</v>
      </c>
      <c r="H45" s="63">
        <v>0</v>
      </c>
      <c r="I45" s="30">
        <v>0</v>
      </c>
      <c r="J45" s="63">
        <v>0</v>
      </c>
      <c r="K45" s="30">
        <v>0</v>
      </c>
      <c r="L45" s="63">
        <v>21</v>
      </c>
      <c r="M45" s="30">
        <v>42</v>
      </c>
      <c r="N45" s="63">
        <v>0</v>
      </c>
      <c r="O45" s="30">
        <v>0</v>
      </c>
    </row>
    <row r="46" spans="1:15" ht="22.5" customHeight="1">
      <c r="A46" s="122" t="s">
        <v>145</v>
      </c>
      <c r="B46" s="38" t="s">
        <v>5</v>
      </c>
      <c r="C46" s="126" t="s">
        <v>161</v>
      </c>
      <c r="D46" s="30">
        <f>I46+K46+M46+O46</f>
        <v>72</v>
      </c>
      <c r="E46" s="63">
        <v>0</v>
      </c>
      <c r="F46" s="30">
        <f>D46</f>
        <v>72</v>
      </c>
      <c r="G46" s="30">
        <v>0</v>
      </c>
      <c r="H46" s="63">
        <v>0</v>
      </c>
      <c r="I46" s="30">
        <v>0</v>
      </c>
      <c r="J46" s="63">
        <v>0</v>
      </c>
      <c r="K46" s="30">
        <v>0</v>
      </c>
      <c r="L46" s="63">
        <v>0</v>
      </c>
      <c r="M46" s="30">
        <v>36</v>
      </c>
      <c r="N46" s="63">
        <v>0</v>
      </c>
      <c r="O46" s="30">
        <v>36</v>
      </c>
    </row>
    <row r="47" spans="1:15" ht="39" customHeight="1">
      <c r="A47" s="123"/>
      <c r="B47" s="28" t="s">
        <v>6</v>
      </c>
      <c r="C47" s="127"/>
      <c r="D47" s="12">
        <f>I47+K47+M47+O47</f>
        <v>72</v>
      </c>
      <c r="E47" s="63">
        <v>0</v>
      </c>
      <c r="F47" s="12">
        <f>D47</f>
        <v>72</v>
      </c>
      <c r="G47" s="12">
        <v>0</v>
      </c>
      <c r="H47" s="63">
        <v>0</v>
      </c>
      <c r="I47" s="30">
        <v>0</v>
      </c>
      <c r="J47" s="63">
        <v>0</v>
      </c>
      <c r="K47" s="30">
        <v>0</v>
      </c>
      <c r="L47" s="63">
        <v>0</v>
      </c>
      <c r="M47" s="30">
        <v>0</v>
      </c>
      <c r="N47" s="63">
        <v>0</v>
      </c>
      <c r="O47" s="30">
        <v>72</v>
      </c>
    </row>
    <row r="48" spans="1:15" ht="51.75" customHeight="1">
      <c r="A48" s="15" t="s">
        <v>45</v>
      </c>
      <c r="B48" s="11" t="s">
        <v>58</v>
      </c>
      <c r="C48" s="25" t="s">
        <v>163</v>
      </c>
      <c r="D48" s="11">
        <f>SUM(D49:D51)</f>
        <v>351</v>
      </c>
      <c r="E48" s="66">
        <f>E49</f>
        <v>57</v>
      </c>
      <c r="F48" s="11">
        <f>SUM(F49:F51)</f>
        <v>294</v>
      </c>
      <c r="G48" s="11">
        <f>G49</f>
        <v>30</v>
      </c>
      <c r="H48" s="66">
        <v>0</v>
      </c>
      <c r="I48" s="31">
        <v>0</v>
      </c>
      <c r="J48" s="66">
        <v>0</v>
      </c>
      <c r="K48" s="31">
        <v>0</v>
      </c>
      <c r="L48" s="66">
        <f>SUM(L49:L51)</f>
        <v>13</v>
      </c>
      <c r="M48" s="31">
        <f>SUM(M49:M51)</f>
        <v>20</v>
      </c>
      <c r="N48" s="66">
        <f>SUM(N49:N51)</f>
        <v>44</v>
      </c>
      <c r="O48" s="31">
        <f>SUM(O49:O51)</f>
        <v>274</v>
      </c>
    </row>
    <row r="49" spans="1:15" ht="54.75" customHeight="1">
      <c r="A49" s="27" t="s">
        <v>46</v>
      </c>
      <c r="B49" s="12" t="s">
        <v>59</v>
      </c>
      <c r="C49" s="23" t="s">
        <v>103</v>
      </c>
      <c r="D49" s="12">
        <f>SUM(E49:F49)</f>
        <v>171</v>
      </c>
      <c r="E49" s="63">
        <f>H49+J49+L49+N49</f>
        <v>57</v>
      </c>
      <c r="F49" s="12">
        <f>I49+K49+M49+O49</f>
        <v>114</v>
      </c>
      <c r="G49" s="12">
        <v>30</v>
      </c>
      <c r="H49" s="63">
        <v>0</v>
      </c>
      <c r="I49" s="30">
        <v>0</v>
      </c>
      <c r="J49" s="63">
        <v>0</v>
      </c>
      <c r="K49" s="30">
        <v>0</v>
      </c>
      <c r="L49" s="63">
        <v>13</v>
      </c>
      <c r="M49" s="30">
        <v>20</v>
      </c>
      <c r="N49" s="63">
        <v>44</v>
      </c>
      <c r="O49" s="30">
        <v>94</v>
      </c>
    </row>
    <row r="50" spans="1:15" ht="14.25" customHeight="1">
      <c r="A50" s="118" t="s">
        <v>146</v>
      </c>
      <c r="B50" s="28" t="s">
        <v>5</v>
      </c>
      <c r="C50" s="23" t="s">
        <v>92</v>
      </c>
      <c r="D50" s="12">
        <f>I50+K50+M50+O50</f>
        <v>72</v>
      </c>
      <c r="E50" s="63">
        <v>0</v>
      </c>
      <c r="F50" s="12">
        <f>D50</f>
        <v>72</v>
      </c>
      <c r="G50" s="12">
        <v>0</v>
      </c>
      <c r="H50" s="63">
        <v>0</v>
      </c>
      <c r="I50" s="30">
        <v>0</v>
      </c>
      <c r="J50" s="63">
        <v>0</v>
      </c>
      <c r="K50" s="30">
        <v>0</v>
      </c>
      <c r="L50" s="63">
        <v>0</v>
      </c>
      <c r="M50" s="30">
        <v>0</v>
      </c>
      <c r="N50" s="63">
        <v>0</v>
      </c>
      <c r="O50" s="30">
        <v>72</v>
      </c>
    </row>
    <row r="51" spans="1:15" ht="52.5" customHeight="1">
      <c r="A51" s="119"/>
      <c r="B51" s="27" t="s">
        <v>6</v>
      </c>
      <c r="C51" s="23" t="s">
        <v>92</v>
      </c>
      <c r="D51" s="12">
        <f>I51+K51+M51+O51</f>
        <v>108</v>
      </c>
      <c r="E51" s="63">
        <v>0</v>
      </c>
      <c r="F51" s="12">
        <f>D51</f>
        <v>108</v>
      </c>
      <c r="G51" s="12">
        <v>0</v>
      </c>
      <c r="H51" s="63">
        <v>0</v>
      </c>
      <c r="I51" s="30">
        <v>0</v>
      </c>
      <c r="J51" s="63">
        <v>0</v>
      </c>
      <c r="K51" s="30">
        <v>0</v>
      </c>
      <c r="L51" s="63">
        <v>0</v>
      </c>
      <c r="M51" s="30">
        <v>0</v>
      </c>
      <c r="N51" s="63">
        <v>0</v>
      </c>
      <c r="O51" s="30">
        <v>108</v>
      </c>
    </row>
    <row r="52" spans="1:15">
      <c r="A52" s="39" t="s">
        <v>47</v>
      </c>
      <c r="B52" s="40" t="s">
        <v>60</v>
      </c>
      <c r="C52" s="41" t="s">
        <v>149</v>
      </c>
      <c r="D52" s="31">
        <v>80</v>
      </c>
      <c r="E52" s="66">
        <v>40</v>
      </c>
      <c r="F52" s="31">
        <v>40</v>
      </c>
      <c r="G52" s="31">
        <v>36</v>
      </c>
      <c r="H52" s="66">
        <v>0</v>
      </c>
      <c r="I52" s="31">
        <v>0</v>
      </c>
      <c r="J52" s="66">
        <v>0</v>
      </c>
      <c r="K52" s="31">
        <v>0</v>
      </c>
      <c r="L52" s="66">
        <v>34</v>
      </c>
      <c r="M52" s="31">
        <v>34</v>
      </c>
      <c r="N52" s="66">
        <v>6</v>
      </c>
      <c r="O52" s="31">
        <v>6</v>
      </c>
    </row>
    <row r="53" spans="1:15">
      <c r="A53" s="39"/>
      <c r="B53" s="57" t="s">
        <v>7</v>
      </c>
      <c r="C53" s="41" t="s">
        <v>171</v>
      </c>
      <c r="D53" s="56">
        <v>72</v>
      </c>
      <c r="E53" s="67">
        <v>0</v>
      </c>
      <c r="F53" s="56">
        <v>72</v>
      </c>
      <c r="G53" s="56">
        <v>0</v>
      </c>
      <c r="H53" s="67">
        <v>0</v>
      </c>
      <c r="I53" s="56">
        <v>0</v>
      </c>
      <c r="J53" s="67">
        <v>0</v>
      </c>
      <c r="K53" s="56">
        <v>36</v>
      </c>
      <c r="L53" s="67">
        <v>0</v>
      </c>
      <c r="M53" s="56">
        <v>0</v>
      </c>
      <c r="N53" s="67">
        <v>0</v>
      </c>
      <c r="O53" s="56">
        <v>36</v>
      </c>
    </row>
    <row r="54" spans="1:15" ht="25.5">
      <c r="A54" s="53" t="s">
        <v>102</v>
      </c>
      <c r="B54" s="54" t="s">
        <v>8</v>
      </c>
      <c r="C54" s="53"/>
      <c r="D54" s="55">
        <v>36</v>
      </c>
      <c r="E54" s="58">
        <v>0</v>
      </c>
      <c r="F54" s="55">
        <v>36</v>
      </c>
      <c r="G54" s="55">
        <v>0</v>
      </c>
      <c r="H54" s="58">
        <v>0</v>
      </c>
      <c r="I54" s="52">
        <v>0</v>
      </c>
      <c r="J54" s="58">
        <v>0</v>
      </c>
      <c r="K54" s="52">
        <v>0</v>
      </c>
      <c r="L54" s="58">
        <v>0</v>
      </c>
      <c r="M54" s="52">
        <v>0</v>
      </c>
      <c r="N54" s="58">
        <v>0</v>
      </c>
      <c r="O54" s="52">
        <v>36</v>
      </c>
    </row>
    <row r="55" spans="1:15">
      <c r="A55" s="120" t="s">
        <v>10</v>
      </c>
      <c r="B55" s="121"/>
      <c r="C55" s="48"/>
      <c r="D55" s="49">
        <f>D54+D53+D52+D33+D26+D9</f>
        <v>4032</v>
      </c>
      <c r="E55" s="59">
        <f>E52+E33+E26+E9</f>
        <v>1080</v>
      </c>
      <c r="F55" s="49">
        <f>F54+F53+F52+F33+F26+F9</f>
        <v>2952</v>
      </c>
      <c r="G55" s="50">
        <f>G52+G33+G26+G9</f>
        <v>492</v>
      </c>
      <c r="H55" s="68">
        <f>H54+H52+H33+H26+H9</f>
        <v>305</v>
      </c>
      <c r="I55" s="51">
        <f>I54+I52+I33+I26+I9</f>
        <v>612</v>
      </c>
      <c r="J55" s="68">
        <f>J54+J52+J33+J26+J9</f>
        <v>415</v>
      </c>
      <c r="K55" s="51">
        <f>K54+K53+K33+K26+K9</f>
        <v>864</v>
      </c>
      <c r="L55" s="68">
        <f>L54+L52+L33+L26+L9</f>
        <v>270</v>
      </c>
      <c r="M55" s="51">
        <f>M54+M52+M33+M26+M9</f>
        <v>612</v>
      </c>
      <c r="N55" s="68">
        <f>N54+N52+N33+N26+N9</f>
        <v>90</v>
      </c>
      <c r="O55" s="51">
        <f>O54+O53+O52+O33+O26+O9</f>
        <v>864</v>
      </c>
    </row>
    <row r="56" spans="1:15" ht="39.75" customHeight="1">
      <c r="A56" s="104" t="s">
        <v>172</v>
      </c>
      <c r="B56" s="113"/>
      <c r="C56" s="113"/>
      <c r="D56" s="113"/>
      <c r="E56" s="113"/>
      <c r="F56" s="114" t="s">
        <v>61</v>
      </c>
      <c r="G56" s="62" t="s">
        <v>62</v>
      </c>
      <c r="H56" s="69">
        <f>H55</f>
        <v>305</v>
      </c>
      <c r="I56" s="46">
        <f>I49+I45+I42+I38+I35+I26+I9</f>
        <v>612</v>
      </c>
      <c r="J56" s="69">
        <f>J55</f>
        <v>415</v>
      </c>
      <c r="K56" s="46">
        <f>K52+K49+K45+K42+K38+K35+K26+K9</f>
        <v>828</v>
      </c>
      <c r="L56" s="69">
        <f>L55</f>
        <v>270</v>
      </c>
      <c r="M56" s="46">
        <f>M52+M49+M45+M42+M38+M35+M26+M9</f>
        <v>540</v>
      </c>
      <c r="N56" s="69">
        <f>N55</f>
        <v>90</v>
      </c>
      <c r="O56" s="46">
        <f>O52+O49+O42+O38+O32+O9</f>
        <v>180</v>
      </c>
    </row>
    <row r="57" spans="1:15">
      <c r="A57" s="113"/>
      <c r="B57" s="113"/>
      <c r="C57" s="113"/>
      <c r="D57" s="113"/>
      <c r="E57" s="113"/>
      <c r="F57" s="114"/>
      <c r="G57" s="61" t="s">
        <v>157</v>
      </c>
      <c r="H57" s="70">
        <v>0</v>
      </c>
      <c r="I57" s="43">
        <v>0</v>
      </c>
      <c r="J57" s="70">
        <v>0</v>
      </c>
      <c r="K57" s="43">
        <v>0</v>
      </c>
      <c r="L57" s="70">
        <v>0</v>
      </c>
      <c r="M57" s="43">
        <f>M46+M36</f>
        <v>72</v>
      </c>
      <c r="N57" s="70">
        <v>0</v>
      </c>
      <c r="O57" s="43">
        <f>O50+O46+O43+O39</f>
        <v>216</v>
      </c>
    </row>
    <row r="58" spans="1:15">
      <c r="A58" s="113"/>
      <c r="B58" s="113"/>
      <c r="C58" s="113"/>
      <c r="D58" s="113"/>
      <c r="E58" s="113"/>
      <c r="F58" s="114"/>
      <c r="G58" s="61" t="s">
        <v>158</v>
      </c>
      <c r="H58" s="70">
        <v>0</v>
      </c>
      <c r="I58" s="43">
        <v>0</v>
      </c>
      <c r="J58" s="70">
        <v>0</v>
      </c>
      <c r="K58" s="43">
        <v>0</v>
      </c>
      <c r="L58" s="70">
        <v>0</v>
      </c>
      <c r="M58" s="43">
        <v>0</v>
      </c>
      <c r="N58" s="70">
        <v>0</v>
      </c>
      <c r="O58" s="43">
        <f>O51+O47+O44+O40+O37</f>
        <v>396</v>
      </c>
    </row>
    <row r="59" spans="1:15" ht="38.25">
      <c r="A59" s="113"/>
      <c r="B59" s="113"/>
      <c r="C59" s="113"/>
      <c r="D59" s="113"/>
      <c r="E59" s="113"/>
      <c r="F59" s="114"/>
      <c r="G59" s="61" t="s">
        <v>93</v>
      </c>
      <c r="H59" s="70">
        <v>0</v>
      </c>
      <c r="I59" s="43">
        <v>0</v>
      </c>
      <c r="J59" s="70">
        <v>0</v>
      </c>
      <c r="K59" s="43">
        <v>3</v>
      </c>
      <c r="L59" s="70">
        <v>0</v>
      </c>
      <c r="M59" s="43">
        <v>0</v>
      </c>
      <c r="N59" s="70">
        <v>0</v>
      </c>
      <c r="O59" s="43" t="s">
        <v>159</v>
      </c>
    </row>
    <row r="60" spans="1:15">
      <c r="A60" s="113"/>
      <c r="B60" s="113"/>
      <c r="C60" s="113"/>
      <c r="D60" s="113"/>
      <c r="E60" s="113"/>
      <c r="F60" s="114"/>
      <c r="G60" s="61" t="s">
        <v>92</v>
      </c>
      <c r="H60" s="70">
        <v>0</v>
      </c>
      <c r="I60" s="43">
        <v>0</v>
      </c>
      <c r="J60" s="70">
        <v>0</v>
      </c>
      <c r="K60" s="43">
        <v>10</v>
      </c>
      <c r="L60" s="70">
        <v>0</v>
      </c>
      <c r="M60" s="43">
        <v>5</v>
      </c>
      <c r="N60" s="70">
        <v>0</v>
      </c>
      <c r="O60" s="43">
        <v>5</v>
      </c>
    </row>
    <row r="61" spans="1:15" ht="24.75" customHeight="1">
      <c r="A61" s="113"/>
      <c r="B61" s="113"/>
      <c r="C61" s="113"/>
      <c r="D61" s="113"/>
      <c r="E61" s="113"/>
      <c r="F61" s="114"/>
      <c r="G61" s="61" t="s">
        <v>63</v>
      </c>
      <c r="H61" s="70">
        <v>0</v>
      </c>
      <c r="I61" s="60">
        <v>1</v>
      </c>
      <c r="J61" s="72">
        <v>0</v>
      </c>
      <c r="K61" s="43">
        <v>0</v>
      </c>
      <c r="L61" s="70">
        <v>0</v>
      </c>
      <c r="M61" s="43">
        <v>1</v>
      </c>
      <c r="N61" s="70">
        <v>0</v>
      </c>
      <c r="O61" s="43">
        <v>0</v>
      </c>
    </row>
  </sheetData>
  <mergeCells count="29">
    <mergeCell ref="A56:E61"/>
    <mergeCell ref="F56:F61"/>
    <mergeCell ref="L6:M6"/>
    <mergeCell ref="N6:O6"/>
    <mergeCell ref="B4:B7"/>
    <mergeCell ref="A36:A37"/>
    <mergeCell ref="A39:A40"/>
    <mergeCell ref="A55:B55"/>
    <mergeCell ref="A43:A44"/>
    <mergeCell ref="A46:A47"/>
    <mergeCell ref="A50:A51"/>
    <mergeCell ref="C36:C37"/>
    <mergeCell ref="C39:C40"/>
    <mergeCell ref="C43:C44"/>
    <mergeCell ref="C46:C47"/>
    <mergeCell ref="A2:I2"/>
    <mergeCell ref="D4:G4"/>
    <mergeCell ref="F5:G5"/>
    <mergeCell ref="E5:E7"/>
    <mergeCell ref="F6:F7"/>
    <mergeCell ref="G6:G7"/>
    <mergeCell ref="D5:D7"/>
    <mergeCell ref="C4:C7"/>
    <mergeCell ref="H4:O4"/>
    <mergeCell ref="H6:I6"/>
    <mergeCell ref="J6:K6"/>
    <mergeCell ref="L5:O5"/>
    <mergeCell ref="H5:K5"/>
    <mergeCell ref="A4:A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="84" zoomScaleNormal="84" workbookViewId="0">
      <selection activeCell="C27" sqref="C27:I27"/>
    </sheetView>
  </sheetViews>
  <sheetFormatPr defaultRowHeight="15"/>
  <cols>
    <col min="9" max="9" width="14.28515625" customWidth="1"/>
  </cols>
  <sheetData>
    <row r="2" spans="2:9" ht="18.75">
      <c r="B2" s="77" t="s">
        <v>64</v>
      </c>
      <c r="C2" s="77"/>
      <c r="D2" s="77"/>
      <c r="E2" s="77"/>
      <c r="F2" s="77"/>
      <c r="G2" s="77"/>
      <c r="H2" s="77"/>
    </row>
    <row r="4" spans="2:9" ht="15.75">
      <c r="B4" s="14" t="s">
        <v>65</v>
      </c>
      <c r="C4" s="128" t="s">
        <v>66</v>
      </c>
      <c r="D4" s="129"/>
      <c r="E4" s="129"/>
      <c r="F4" s="129"/>
      <c r="G4" s="129"/>
      <c r="H4" s="129"/>
      <c r="I4" s="130"/>
    </row>
    <row r="5" spans="2:9" ht="15.75">
      <c r="B5" s="128" t="s">
        <v>67</v>
      </c>
      <c r="C5" s="129"/>
      <c r="D5" s="129"/>
      <c r="E5" s="129"/>
      <c r="F5" s="129"/>
      <c r="G5" s="129"/>
      <c r="H5" s="129"/>
      <c r="I5" s="130"/>
    </row>
    <row r="6" spans="2:9" ht="15.75">
      <c r="B6" s="13">
        <v>102</v>
      </c>
      <c r="C6" s="134" t="s">
        <v>104</v>
      </c>
      <c r="D6" s="134"/>
      <c r="E6" s="134"/>
      <c r="F6" s="134"/>
      <c r="G6" s="134"/>
      <c r="H6" s="134"/>
      <c r="I6" s="135"/>
    </row>
    <row r="7" spans="2:9" ht="15.75">
      <c r="B7" s="13">
        <v>102</v>
      </c>
      <c r="C7" s="136" t="s">
        <v>108</v>
      </c>
      <c r="D7" s="134"/>
      <c r="E7" s="134"/>
      <c r="F7" s="134"/>
      <c r="G7" s="134"/>
      <c r="H7" s="134"/>
      <c r="I7" s="135"/>
    </row>
    <row r="8" spans="2:9" ht="15.75">
      <c r="B8" s="13">
        <v>103</v>
      </c>
      <c r="C8" s="136" t="s">
        <v>105</v>
      </c>
      <c r="D8" s="134"/>
      <c r="E8" s="134"/>
      <c r="F8" s="134"/>
      <c r="G8" s="134"/>
      <c r="H8" s="134"/>
      <c r="I8" s="135"/>
    </row>
    <row r="9" spans="2:9" ht="15.75">
      <c r="B9" s="13">
        <v>408</v>
      </c>
      <c r="C9" s="136" t="s">
        <v>74</v>
      </c>
      <c r="D9" s="134"/>
      <c r="E9" s="134"/>
      <c r="F9" s="134"/>
      <c r="G9" s="134"/>
      <c r="H9" s="134"/>
      <c r="I9" s="135"/>
    </row>
    <row r="10" spans="2:9" ht="15.75">
      <c r="B10" s="13">
        <v>108</v>
      </c>
      <c r="C10" s="131" t="s">
        <v>71</v>
      </c>
      <c r="D10" s="132"/>
      <c r="E10" s="132"/>
      <c r="F10" s="132"/>
      <c r="G10" s="132"/>
      <c r="H10" s="132"/>
      <c r="I10" s="133"/>
    </row>
    <row r="11" spans="2:9" ht="15.75">
      <c r="B11" s="13">
        <v>108</v>
      </c>
      <c r="C11" s="131" t="s">
        <v>70</v>
      </c>
      <c r="D11" s="132"/>
      <c r="E11" s="132"/>
      <c r="F11" s="132"/>
      <c r="G11" s="132"/>
      <c r="H11" s="132"/>
      <c r="I11" s="133"/>
    </row>
    <row r="12" spans="2:9" ht="15.75">
      <c r="B12" s="13">
        <v>201</v>
      </c>
      <c r="C12" s="136" t="s">
        <v>69</v>
      </c>
      <c r="D12" s="134"/>
      <c r="E12" s="134"/>
      <c r="F12" s="134"/>
      <c r="G12" s="134"/>
      <c r="H12" s="134"/>
      <c r="I12" s="135"/>
    </row>
    <row r="13" spans="2:9" ht="15.75">
      <c r="B13" s="13">
        <v>203</v>
      </c>
      <c r="C13" s="131" t="s">
        <v>72</v>
      </c>
      <c r="D13" s="132"/>
      <c r="E13" s="132"/>
      <c r="F13" s="132"/>
      <c r="G13" s="132"/>
      <c r="H13" s="132"/>
      <c r="I13" s="133"/>
    </row>
    <row r="14" spans="2:9" ht="15.75">
      <c r="B14" s="13">
        <v>203</v>
      </c>
      <c r="C14" s="131" t="s">
        <v>73</v>
      </c>
      <c r="D14" s="132"/>
      <c r="E14" s="132"/>
      <c r="F14" s="132"/>
      <c r="G14" s="132"/>
      <c r="H14" s="132"/>
      <c r="I14" s="133"/>
    </row>
    <row r="15" spans="2:9" ht="15.75">
      <c r="B15" s="13">
        <v>210</v>
      </c>
      <c r="C15" s="131" t="s">
        <v>98</v>
      </c>
      <c r="D15" s="132"/>
      <c r="E15" s="132"/>
      <c r="F15" s="132"/>
      <c r="G15" s="132"/>
      <c r="H15" s="132"/>
      <c r="I15" s="133"/>
    </row>
    <row r="16" spans="2:9" ht="15.75">
      <c r="B16" s="13">
        <v>303</v>
      </c>
      <c r="C16" s="131" t="s">
        <v>77</v>
      </c>
      <c r="D16" s="132"/>
      <c r="E16" s="132"/>
      <c r="F16" s="132"/>
      <c r="G16" s="132"/>
      <c r="H16" s="132"/>
      <c r="I16" s="133"/>
    </row>
    <row r="17" spans="2:9" ht="15.75">
      <c r="B17" s="13">
        <v>303</v>
      </c>
      <c r="C17" s="131" t="s">
        <v>174</v>
      </c>
      <c r="D17" s="132"/>
      <c r="E17" s="132"/>
      <c r="F17" s="132"/>
      <c r="G17" s="132"/>
      <c r="H17" s="132"/>
      <c r="I17" s="133"/>
    </row>
    <row r="18" spans="2:9" ht="15.75">
      <c r="B18" s="13">
        <v>405</v>
      </c>
      <c r="C18" s="131" t="s">
        <v>112</v>
      </c>
      <c r="D18" s="132"/>
      <c r="E18" s="132"/>
      <c r="F18" s="132"/>
      <c r="G18" s="132"/>
      <c r="H18" s="132"/>
      <c r="I18" s="133"/>
    </row>
    <row r="19" spans="2:9" ht="15.75">
      <c r="B19" s="13">
        <v>405</v>
      </c>
      <c r="C19" s="131" t="s">
        <v>128</v>
      </c>
      <c r="D19" s="132"/>
      <c r="E19" s="132"/>
      <c r="F19" s="132"/>
      <c r="G19" s="132"/>
      <c r="H19" s="132"/>
      <c r="I19" s="133"/>
    </row>
    <row r="20" spans="2:9" ht="15.75">
      <c r="B20" s="13">
        <v>106</v>
      </c>
      <c r="C20" s="131" t="s">
        <v>75</v>
      </c>
      <c r="D20" s="132"/>
      <c r="E20" s="132"/>
      <c r="F20" s="132"/>
      <c r="G20" s="132"/>
      <c r="H20" s="132"/>
      <c r="I20" s="133"/>
    </row>
    <row r="21" spans="2:9" ht="15.75">
      <c r="B21" s="13">
        <v>407</v>
      </c>
      <c r="C21" s="131" t="s">
        <v>68</v>
      </c>
      <c r="D21" s="132"/>
      <c r="E21" s="132"/>
      <c r="F21" s="132"/>
      <c r="G21" s="132"/>
      <c r="H21" s="132"/>
      <c r="I21" s="133"/>
    </row>
    <row r="22" spans="2:9" ht="31.5">
      <c r="B22" s="21" t="s">
        <v>99</v>
      </c>
      <c r="C22" s="131" t="s">
        <v>76</v>
      </c>
      <c r="D22" s="132"/>
      <c r="E22" s="132"/>
      <c r="F22" s="132"/>
      <c r="G22" s="132"/>
      <c r="H22" s="132"/>
      <c r="I22" s="133"/>
    </row>
    <row r="23" spans="2:9" ht="15.75">
      <c r="B23" s="128" t="s">
        <v>78</v>
      </c>
      <c r="C23" s="129"/>
      <c r="D23" s="129"/>
      <c r="E23" s="129"/>
      <c r="F23" s="129"/>
      <c r="G23" s="129"/>
      <c r="H23" s="129"/>
      <c r="I23" s="130"/>
    </row>
    <row r="24" spans="2:9" ht="15.75">
      <c r="B24" s="13" t="s">
        <v>136</v>
      </c>
      <c r="C24" s="131" t="s">
        <v>79</v>
      </c>
      <c r="D24" s="132"/>
      <c r="E24" s="132"/>
      <c r="F24" s="132"/>
      <c r="G24" s="132"/>
      <c r="H24" s="132"/>
      <c r="I24" s="133"/>
    </row>
    <row r="25" spans="2:9" ht="15.75">
      <c r="B25" s="13">
        <v>301</v>
      </c>
      <c r="C25" s="131" t="s">
        <v>80</v>
      </c>
      <c r="D25" s="132"/>
      <c r="E25" s="132"/>
      <c r="F25" s="132"/>
      <c r="G25" s="132"/>
      <c r="H25" s="132"/>
      <c r="I25" s="133"/>
    </row>
    <row r="26" spans="2:9" ht="15.75">
      <c r="B26" s="13" t="s">
        <v>113</v>
      </c>
      <c r="C26" s="131" t="s">
        <v>81</v>
      </c>
      <c r="D26" s="132"/>
      <c r="E26" s="132"/>
      <c r="F26" s="132"/>
      <c r="G26" s="132"/>
      <c r="H26" s="132"/>
      <c r="I26" s="133"/>
    </row>
    <row r="27" spans="2:9" ht="15.75">
      <c r="B27" s="13" t="s">
        <v>136</v>
      </c>
      <c r="C27" s="131" t="s">
        <v>82</v>
      </c>
      <c r="D27" s="132"/>
      <c r="E27" s="132"/>
      <c r="F27" s="132"/>
      <c r="G27" s="132"/>
      <c r="H27" s="132"/>
      <c r="I27" s="133"/>
    </row>
    <row r="28" spans="2:9" ht="15.75">
      <c r="B28" s="128" t="s">
        <v>83</v>
      </c>
      <c r="C28" s="129"/>
      <c r="D28" s="129"/>
      <c r="E28" s="129"/>
      <c r="F28" s="129"/>
      <c r="G28" s="129"/>
      <c r="H28" s="129"/>
      <c r="I28" s="130"/>
    </row>
    <row r="29" spans="2:9" ht="15.75">
      <c r="B29" s="13" t="s">
        <v>114</v>
      </c>
      <c r="C29" s="131" t="s">
        <v>84</v>
      </c>
      <c r="D29" s="132"/>
      <c r="E29" s="132"/>
      <c r="F29" s="132"/>
      <c r="G29" s="132"/>
      <c r="H29" s="132"/>
      <c r="I29" s="133"/>
    </row>
    <row r="30" spans="2:9" ht="15.75">
      <c r="B30" s="13" t="s">
        <v>136</v>
      </c>
      <c r="C30" s="131" t="s">
        <v>100</v>
      </c>
      <c r="D30" s="132"/>
      <c r="E30" s="132"/>
      <c r="F30" s="132"/>
      <c r="G30" s="132"/>
      <c r="H30" s="132"/>
      <c r="I30" s="133"/>
    </row>
    <row r="31" spans="2:9" ht="15.75">
      <c r="B31" s="128" t="s">
        <v>85</v>
      </c>
      <c r="C31" s="129"/>
      <c r="D31" s="129"/>
      <c r="E31" s="129"/>
      <c r="F31" s="129"/>
      <c r="G31" s="129"/>
      <c r="H31" s="129"/>
      <c r="I31" s="130"/>
    </row>
    <row r="32" spans="2:9" ht="15.75">
      <c r="B32" s="13">
        <v>1</v>
      </c>
      <c r="C32" s="131" t="s">
        <v>86</v>
      </c>
      <c r="D32" s="132"/>
      <c r="E32" s="132"/>
      <c r="F32" s="132"/>
      <c r="G32" s="132"/>
      <c r="H32" s="132"/>
      <c r="I32" s="133"/>
    </row>
    <row r="33" spans="2:9" ht="15.75">
      <c r="B33" s="13">
        <v>2</v>
      </c>
      <c r="C33" s="131" t="s">
        <v>87</v>
      </c>
      <c r="D33" s="132"/>
      <c r="E33" s="132"/>
      <c r="F33" s="132"/>
      <c r="G33" s="132"/>
      <c r="H33" s="132"/>
      <c r="I33" s="133"/>
    </row>
    <row r="34" spans="2:9" ht="15.75">
      <c r="B34" s="13">
        <v>3</v>
      </c>
      <c r="C34" s="131" t="s">
        <v>88</v>
      </c>
      <c r="D34" s="132"/>
      <c r="E34" s="132"/>
      <c r="F34" s="132"/>
      <c r="G34" s="132"/>
      <c r="H34" s="132"/>
      <c r="I34" s="133"/>
    </row>
    <row r="35" spans="2:9" ht="15.75">
      <c r="B35" s="128" t="s">
        <v>89</v>
      </c>
      <c r="C35" s="129"/>
      <c r="D35" s="129"/>
      <c r="E35" s="129"/>
      <c r="F35" s="129"/>
      <c r="G35" s="129"/>
      <c r="H35" s="129"/>
      <c r="I35" s="130"/>
    </row>
    <row r="36" spans="2:9" ht="15.75">
      <c r="B36" s="13">
        <v>1</v>
      </c>
      <c r="C36" s="131" t="s">
        <v>90</v>
      </c>
      <c r="D36" s="132"/>
      <c r="E36" s="132"/>
      <c r="F36" s="132"/>
      <c r="G36" s="132"/>
      <c r="H36" s="132"/>
      <c r="I36" s="133"/>
    </row>
    <row r="37" spans="2:9" ht="15.75">
      <c r="B37" s="13">
        <v>2</v>
      </c>
      <c r="C37" s="131" t="s">
        <v>91</v>
      </c>
      <c r="D37" s="132"/>
      <c r="E37" s="132"/>
      <c r="F37" s="132"/>
      <c r="G37" s="132"/>
      <c r="H37" s="132"/>
      <c r="I37" s="133"/>
    </row>
  </sheetData>
  <mergeCells count="35">
    <mergeCell ref="B23:I23"/>
    <mergeCell ref="C16:I16"/>
    <mergeCell ref="C15:I15"/>
    <mergeCell ref="C14:I14"/>
    <mergeCell ref="C18:I18"/>
    <mergeCell ref="C17:I17"/>
    <mergeCell ref="C37:I37"/>
    <mergeCell ref="C20:I20"/>
    <mergeCell ref="C22:I22"/>
    <mergeCell ref="C29:I29"/>
    <mergeCell ref="C27:I27"/>
    <mergeCell ref="B28:I28"/>
    <mergeCell ref="C30:I30"/>
    <mergeCell ref="B31:I31"/>
    <mergeCell ref="C32:I32"/>
    <mergeCell ref="C33:I33"/>
    <mergeCell ref="C36:I36"/>
    <mergeCell ref="C34:I34"/>
    <mergeCell ref="B35:I35"/>
    <mergeCell ref="C25:I25"/>
    <mergeCell ref="C26:I26"/>
    <mergeCell ref="C24:I24"/>
    <mergeCell ref="B2:H2"/>
    <mergeCell ref="C4:I4"/>
    <mergeCell ref="B5:I5"/>
    <mergeCell ref="C21:I21"/>
    <mergeCell ref="C6:I6"/>
    <mergeCell ref="C8:I8"/>
    <mergeCell ref="C9:I9"/>
    <mergeCell ref="C7:I7"/>
    <mergeCell ref="C11:I11"/>
    <mergeCell ref="C10:I10"/>
    <mergeCell ref="C13:I13"/>
    <mergeCell ref="C12:I12"/>
    <mergeCell ref="C19:I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сводные данные по бюджету време</vt:lpstr>
      <vt:lpstr>план учебного процесса</vt:lpstr>
      <vt:lpstr>перечень кабинетов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</dc:creator>
  <cp:lastModifiedBy>УМР</cp:lastModifiedBy>
  <cp:lastPrinted>2023-07-12T03:48:20Z</cp:lastPrinted>
  <dcterms:created xsi:type="dcterms:W3CDTF">2013-05-17T06:35:26Z</dcterms:created>
  <dcterms:modified xsi:type="dcterms:W3CDTF">2023-08-11T00:48:28Z</dcterms:modified>
</cp:coreProperties>
</file>