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2"/>
  </bookViews>
  <sheets>
    <sheet name="титульный лист" sheetId="1" r:id="rId1"/>
    <sheet name="сводные данные по бюджету време" sheetId="2" r:id="rId2"/>
    <sheet name="план учебного процесса" sheetId="3" r:id="rId3"/>
    <sheet name="пояснительная записка" sheetId="5" r:id="rId4"/>
    <sheet name="ИУП для ОВЗ" sheetId="7" r:id="rId5"/>
  </sheets>
  <calcPr calcId="125725"/>
</workbook>
</file>

<file path=xl/calcChain.xml><?xml version="1.0" encoding="utf-8"?>
<calcChain xmlns="http://schemas.openxmlformats.org/spreadsheetml/2006/main">
  <c r="D30" i="3"/>
  <c r="F30"/>
  <c r="B76" i="7"/>
  <c r="G74"/>
  <c r="F76"/>
  <c r="E76"/>
  <c r="D76"/>
  <c r="C76"/>
  <c r="G75"/>
  <c r="G73"/>
  <c r="F52"/>
  <c r="F51"/>
  <c r="F50"/>
  <c r="F49"/>
  <c r="F48"/>
  <c r="F59"/>
  <c r="F58"/>
  <c r="F57"/>
  <c r="F56"/>
  <c r="D56" s="1"/>
  <c r="F55"/>
  <c r="F54"/>
  <c r="F34"/>
  <c r="F29"/>
  <c r="D29" s="1"/>
  <c r="F28"/>
  <c r="F26"/>
  <c r="D26" s="1"/>
  <c r="F25"/>
  <c r="F24"/>
  <c r="D24" s="1"/>
  <c r="F23"/>
  <c r="D23" s="1"/>
  <c r="F22"/>
  <c r="F21"/>
  <c r="D21" s="1"/>
  <c r="F20"/>
  <c r="F19"/>
  <c r="F18"/>
  <c r="F17"/>
  <c r="D17" s="1"/>
  <c r="F16"/>
  <c r="D16" s="1"/>
  <c r="O27"/>
  <c r="M27"/>
  <c r="K27"/>
  <c r="Q15"/>
  <c r="O15"/>
  <c r="M15"/>
  <c r="K15"/>
  <c r="Q14"/>
  <c r="O14"/>
  <c r="M14"/>
  <c r="K14"/>
  <c r="T63"/>
  <c r="R63"/>
  <c r="T62"/>
  <c r="R62"/>
  <c r="U53"/>
  <c r="T53"/>
  <c r="S53"/>
  <c r="R53"/>
  <c r="U47"/>
  <c r="T47"/>
  <c r="S47"/>
  <c r="R47"/>
  <c r="U46"/>
  <c r="T46"/>
  <c r="S46"/>
  <c r="U38"/>
  <c r="U60" s="1"/>
  <c r="T61" s="1"/>
  <c r="T38"/>
  <c r="S38"/>
  <c r="R38"/>
  <c r="R60" s="1"/>
  <c r="T31"/>
  <c r="S31"/>
  <c r="P63"/>
  <c r="N63"/>
  <c r="P62"/>
  <c r="N62"/>
  <c r="D58"/>
  <c r="D57"/>
  <c r="E55"/>
  <c r="D55"/>
  <c r="E54"/>
  <c r="Q53"/>
  <c r="P53"/>
  <c r="N53"/>
  <c r="I53"/>
  <c r="H53"/>
  <c r="G53"/>
  <c r="E53"/>
  <c r="D52"/>
  <c r="D51"/>
  <c r="D50"/>
  <c r="E49"/>
  <c r="D49" s="1"/>
  <c r="E48"/>
  <c r="D48"/>
  <c r="Q47"/>
  <c r="Q46" s="1"/>
  <c r="P47"/>
  <c r="O47"/>
  <c r="O46" s="1"/>
  <c r="N47"/>
  <c r="I47"/>
  <c r="H47"/>
  <c r="G47"/>
  <c r="F47"/>
  <c r="E47"/>
  <c r="E46" s="1"/>
  <c r="P46"/>
  <c r="I46"/>
  <c r="H46"/>
  <c r="G46"/>
  <c r="F45"/>
  <c r="E45"/>
  <c r="D45" s="1"/>
  <c r="F44"/>
  <c r="E44"/>
  <c r="D44" s="1"/>
  <c r="F43"/>
  <c r="E43"/>
  <c r="D43" s="1"/>
  <c r="F42"/>
  <c r="E42"/>
  <c r="D42" s="1"/>
  <c r="F41"/>
  <c r="E41"/>
  <c r="D41" s="1"/>
  <c r="F40"/>
  <c r="E40"/>
  <c r="F39"/>
  <c r="E39"/>
  <c r="D39" s="1"/>
  <c r="Q38"/>
  <c r="P38"/>
  <c r="O38"/>
  <c r="N38"/>
  <c r="N60" s="1"/>
  <c r="M38"/>
  <c r="L38"/>
  <c r="L60" s="1"/>
  <c r="K38"/>
  <c r="J38"/>
  <c r="J60" s="1"/>
  <c r="I38"/>
  <c r="H38"/>
  <c r="G38"/>
  <c r="F38"/>
  <c r="E38"/>
  <c r="F37"/>
  <c r="E37"/>
  <c r="F36"/>
  <c r="E36"/>
  <c r="F35"/>
  <c r="E35"/>
  <c r="E34"/>
  <c r="D34" s="1"/>
  <c r="F33"/>
  <c r="E33"/>
  <c r="F32"/>
  <c r="E32"/>
  <c r="D32"/>
  <c r="Q31"/>
  <c r="Q60" s="1"/>
  <c r="P31"/>
  <c r="O31"/>
  <c r="I31"/>
  <c r="H31"/>
  <c r="G31"/>
  <c r="E31"/>
  <c r="D28"/>
  <c r="I27"/>
  <c r="H27"/>
  <c r="G27"/>
  <c r="F27"/>
  <c r="D25"/>
  <c r="D22"/>
  <c r="D20"/>
  <c r="D19"/>
  <c r="D18"/>
  <c r="I15"/>
  <c r="H15"/>
  <c r="H14" s="1"/>
  <c r="G15"/>
  <c r="M60"/>
  <c r="L61" s="1"/>
  <c r="K60"/>
  <c r="J61" s="1"/>
  <c r="I14"/>
  <c r="G14"/>
  <c r="F48" i="3"/>
  <c r="F31" i="7" l="1"/>
  <c r="G60"/>
  <c r="I60"/>
  <c r="D36"/>
  <c r="D37"/>
  <c r="H60"/>
  <c r="P60"/>
  <c r="T60"/>
  <c r="G76"/>
  <c r="E60"/>
  <c r="D33"/>
  <c r="D35"/>
  <c r="D47"/>
  <c r="S60"/>
  <c r="R61" s="1"/>
  <c r="D40"/>
  <c r="D38" s="1"/>
  <c r="O60"/>
  <c r="N61" s="1"/>
  <c r="P61"/>
  <c r="D54"/>
  <c r="F53"/>
  <c r="F46" s="1"/>
  <c r="D53"/>
  <c r="D27"/>
  <c r="F15"/>
  <c r="F14" s="1"/>
  <c r="D15"/>
  <c r="D14" s="1"/>
  <c r="D59"/>
  <c r="Q38" i="3"/>
  <c r="F28"/>
  <c r="D28" s="1"/>
  <c r="F29"/>
  <c r="D29" s="1"/>
  <c r="N63"/>
  <c r="P63"/>
  <c r="N62"/>
  <c r="P62"/>
  <c r="P31"/>
  <c r="G31"/>
  <c r="G38"/>
  <c r="G47"/>
  <c r="G53"/>
  <c r="H47"/>
  <c r="H53"/>
  <c r="H38"/>
  <c r="H31"/>
  <c r="I31"/>
  <c r="I38"/>
  <c r="E45"/>
  <c r="E44"/>
  <c r="E49"/>
  <c r="F49"/>
  <c r="D31" i="7" l="1"/>
  <c r="D46"/>
  <c r="D60" s="1"/>
  <c r="F60"/>
  <c r="G46" i="3"/>
  <c r="D49"/>
  <c r="E37"/>
  <c r="E36"/>
  <c r="F37"/>
  <c r="F36"/>
  <c r="E34"/>
  <c r="F34"/>
  <c r="E33"/>
  <c r="F33"/>
  <c r="E32"/>
  <c r="F32"/>
  <c r="D32"/>
  <c r="O38"/>
  <c r="F45"/>
  <c r="D45" s="1"/>
  <c r="F44"/>
  <c r="D44" s="1"/>
  <c r="F57"/>
  <c r="D57" s="1"/>
  <c r="F56"/>
  <c r="D56" s="1"/>
  <c r="E55"/>
  <c r="F55"/>
  <c r="E54"/>
  <c r="F54"/>
  <c r="Q31"/>
  <c r="O31"/>
  <c r="E35"/>
  <c r="F35"/>
  <c r="D35" l="1"/>
  <c r="D54"/>
  <c r="E31"/>
  <c r="D33"/>
  <c r="D34"/>
  <c r="D37"/>
  <c r="D55"/>
  <c r="F31"/>
  <c r="D36"/>
  <c r="E48"/>
  <c r="F50"/>
  <c r="D50" s="1"/>
  <c r="F51"/>
  <c r="F52"/>
  <c r="F58"/>
  <c r="D58" s="1"/>
  <c r="F59"/>
  <c r="N47"/>
  <c r="O47"/>
  <c r="P47"/>
  <c r="Q47"/>
  <c r="N53"/>
  <c r="O53"/>
  <c r="P53"/>
  <c r="Q53"/>
  <c r="P38"/>
  <c r="N38"/>
  <c r="N60" s="1"/>
  <c r="M38"/>
  <c r="L38"/>
  <c r="L60" s="1"/>
  <c r="K38"/>
  <c r="J38"/>
  <c r="J60" s="1"/>
  <c r="E39"/>
  <c r="E40"/>
  <c r="E41"/>
  <c r="E42"/>
  <c r="E43"/>
  <c r="F43"/>
  <c r="F42"/>
  <c r="F41"/>
  <c r="F40"/>
  <c r="F39"/>
  <c r="M15"/>
  <c r="M14" s="1"/>
  <c r="M27"/>
  <c r="K27"/>
  <c r="K15"/>
  <c r="K14" s="1"/>
  <c r="F26"/>
  <c r="D26" s="1"/>
  <c r="F25"/>
  <c r="D25" s="1"/>
  <c r="F24"/>
  <c r="D24" s="1"/>
  <c r="F23"/>
  <c r="D23" s="1"/>
  <c r="F22"/>
  <c r="D22" s="1"/>
  <c r="F21"/>
  <c r="D21" s="1"/>
  <c r="F20"/>
  <c r="D20" s="1"/>
  <c r="F19"/>
  <c r="D19" s="1"/>
  <c r="F18"/>
  <c r="D18" s="1"/>
  <c r="F17"/>
  <c r="D17" s="1"/>
  <c r="F16"/>
  <c r="D16" s="1"/>
  <c r="G10" i="2"/>
  <c r="F10"/>
  <c r="E10"/>
  <c r="D10"/>
  <c r="C10"/>
  <c r="H9"/>
  <c r="H8"/>
  <c r="I15" i="3"/>
  <c r="H15"/>
  <c r="I27"/>
  <c r="H27"/>
  <c r="I47"/>
  <c r="H46"/>
  <c r="I53"/>
  <c r="G27"/>
  <c r="G15"/>
  <c r="D51"/>
  <c r="D52"/>
  <c r="P46" l="1"/>
  <c r="P60" s="1"/>
  <c r="D31"/>
  <c r="H10" i="2"/>
  <c r="D40" i="3"/>
  <c r="D53"/>
  <c r="E38"/>
  <c r="Q46"/>
  <c r="Q60" s="1"/>
  <c r="P61" s="1"/>
  <c r="O46"/>
  <c r="O60" s="1"/>
  <c r="N61" s="1"/>
  <c r="D39"/>
  <c r="F38"/>
  <c r="G14"/>
  <c r="G60" s="1"/>
  <c r="D42"/>
  <c r="F47"/>
  <c r="I46"/>
  <c r="D43"/>
  <c r="D41"/>
  <c r="F53"/>
  <c r="D59"/>
  <c r="M60"/>
  <c r="L61" s="1"/>
  <c r="K60"/>
  <c r="J61" s="1"/>
  <c r="I14"/>
  <c r="H14"/>
  <c r="H60" s="1"/>
  <c r="F15"/>
  <c r="F14" s="1"/>
  <c r="F27"/>
  <c r="E47"/>
  <c r="D48"/>
  <c r="D27"/>
  <c r="D15"/>
  <c r="D14" s="1"/>
  <c r="I60" l="1"/>
  <c r="F46"/>
  <c r="D38"/>
  <c r="D47"/>
  <c r="D46" s="1"/>
  <c r="E53"/>
  <c r="E46" s="1"/>
  <c r="E60" s="1"/>
  <c r="D60" l="1"/>
  <c r="F60"/>
</calcChain>
</file>

<file path=xl/sharedStrings.xml><?xml version="1.0" encoding="utf-8"?>
<sst xmlns="http://schemas.openxmlformats.org/spreadsheetml/2006/main" count="375" uniqueCount="173">
  <si>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</si>
  <si>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</si>
  <si>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</si>
  <si>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</si>
  <si>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</si>
  <si>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</si>
  <si>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 т.ч.</t>
  </si>
  <si>
    <t>2 курс</t>
  </si>
  <si>
    <t>История</t>
  </si>
  <si>
    <t>Иностранный язык</t>
  </si>
  <si>
    <t>Физическая культура</t>
  </si>
  <si>
    <t>ОП.00</t>
  </si>
  <si>
    <t>ОП.01</t>
  </si>
  <si>
    <t>ОП.02</t>
  </si>
  <si>
    <t>ОП.04</t>
  </si>
  <si>
    <t>ОП.05</t>
  </si>
  <si>
    <t>Безопасность жизнедеятельности</t>
  </si>
  <si>
    <t>ПМ.01</t>
  </si>
  <si>
    <t>МДК.01.01</t>
  </si>
  <si>
    <t>Учебная практика</t>
  </si>
  <si>
    <t>Производственная практика</t>
  </si>
  <si>
    <t>ПМ.02</t>
  </si>
  <si>
    <t>МДК.02.01</t>
  </si>
  <si>
    <t>Всего</t>
  </si>
  <si>
    <t>ГИА</t>
  </si>
  <si>
    <t>Государственная итоговая аттестация</t>
  </si>
  <si>
    <t>I курс</t>
  </si>
  <si>
    <t>О.00</t>
  </si>
  <si>
    <t>Базовые дисциплины</t>
  </si>
  <si>
    <t>Профильные дисциплины</t>
  </si>
  <si>
    <t xml:space="preserve">всего </t>
  </si>
  <si>
    <t>География</t>
  </si>
  <si>
    <t>УЧЕБНЫЙ ПЛАН</t>
  </si>
  <si>
    <t>на базе основного общего образования</t>
  </si>
  <si>
    <t>1. Сводные данные по бюджету времени</t>
  </si>
  <si>
    <t>Курсы</t>
  </si>
  <si>
    <t>Каникулы</t>
  </si>
  <si>
    <t>II курс</t>
  </si>
  <si>
    <t>ОП.03</t>
  </si>
  <si>
    <t>4. Пояснительная записка</t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</si>
  <si>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</si>
  <si>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t>2. План учебного процесса</t>
  </si>
  <si>
    <t xml:space="preserve">Государственного бюджетного профессионального образовательного учреждения Иркутской области "Химико-технологический техникум г.Саянска"     
</t>
  </si>
  <si>
    <t>самостоятельная нагрузка</t>
  </si>
  <si>
    <t>ОУД.00</t>
  </si>
  <si>
    <t>ОУД.01</t>
  </si>
  <si>
    <t>ОУД. 03</t>
  </si>
  <si>
    <t>ОУД.05</t>
  </si>
  <si>
    <t>ОУД.08</t>
  </si>
  <si>
    <t xml:space="preserve">Информатика </t>
  </si>
  <si>
    <t>Литература</t>
  </si>
  <si>
    <t xml:space="preserve">Русский язык </t>
  </si>
  <si>
    <t>ОУД.02</t>
  </si>
  <si>
    <t>ОУД.06</t>
  </si>
  <si>
    <t>ОУД.09</t>
  </si>
  <si>
    <t>ОУД.11</t>
  </si>
  <si>
    <t>Иностранный язык в профессиональной деятельности</t>
  </si>
  <si>
    <t>ОУД.10</t>
  </si>
  <si>
    <t>всего занятий во взаимодействии с педагогом</t>
  </si>
  <si>
    <t>консультации</t>
  </si>
  <si>
    <t>экзамены</t>
  </si>
  <si>
    <t>Э (2 сем)</t>
  </si>
  <si>
    <t>ДЗ (2 сем)</t>
  </si>
  <si>
    <t>ДЗ (1 сем)</t>
  </si>
  <si>
    <t>ЭК ПМ.01</t>
  </si>
  <si>
    <t>ЭК ПМ.02</t>
  </si>
  <si>
    <t>ДЗ (3 сем)</t>
  </si>
  <si>
    <t>Экзамен (квалификационный)</t>
  </si>
  <si>
    <t>П.00</t>
  </si>
  <si>
    <t>Математика</t>
  </si>
  <si>
    <t>ОУД.07</t>
  </si>
  <si>
    <t>Основы безопасности жизнедеятельности</t>
  </si>
  <si>
    <t>Общеобразовательный учебный цикл</t>
  </si>
  <si>
    <t>ОУД. 04</t>
  </si>
  <si>
    <t>Химия</t>
  </si>
  <si>
    <t>Биология</t>
  </si>
  <si>
    <t>Физика</t>
  </si>
  <si>
    <t>З,ДЗ</t>
  </si>
  <si>
    <t>распределение нагрузки по курсам и семестрам (час. в семестр)</t>
  </si>
  <si>
    <t xml:space="preserve">4 сем.    24 нед. </t>
  </si>
  <si>
    <t>1 сем       17 нед.</t>
  </si>
  <si>
    <t>во взаимодействии с преп-м</t>
  </si>
  <si>
    <t>нагрузка во взаимодействии с преподавателем и СР</t>
  </si>
  <si>
    <t>практическая подготовка</t>
  </si>
  <si>
    <t>производственная практика</t>
  </si>
  <si>
    <t>практическая подготовка УП.02; ПП.02</t>
  </si>
  <si>
    <t>практическая подготовка УП.01; ПП.01</t>
  </si>
  <si>
    <t>2 сем. 24 нед</t>
  </si>
  <si>
    <t xml:space="preserve">3 сем. 17 нед. </t>
  </si>
  <si>
    <t xml:space="preserve">                                                                                                                                                                           
</t>
  </si>
  <si>
    <t>Обществознание</t>
  </si>
  <si>
    <t xml:space="preserve">основной образовательной программы среднего профессионального образования подготовки квалифицированных рабочих, служащих  
</t>
  </si>
  <si>
    <t xml:space="preserve">по профессии    
</t>
  </si>
  <si>
    <t>35.01.27 Мастер сельскохозяйственного производства</t>
  </si>
  <si>
    <r>
      <rPr>
        <b/>
        <sz val="11"/>
        <color theme="1"/>
        <rFont val="Times New Roman"/>
        <family val="1"/>
        <charset val="204"/>
      </rPr>
      <t>Квалификация: мастер сельскохозяйственного производства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</si>
  <si>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Сроки получения СПО по ППКРС</t>
    </r>
    <r>
      <rPr>
        <sz val="11"/>
        <color theme="1"/>
        <rFont val="Times New Roman"/>
        <family val="1"/>
        <charset val="204"/>
      </rPr>
      <t xml:space="preserve"> - 1 год 10 мес.</t>
    </r>
  </si>
  <si>
    <r>
      <rPr>
        <b/>
        <sz val="11"/>
        <color theme="1"/>
        <rFont val="Times New Roman"/>
        <family val="1"/>
        <charset val="204"/>
      </rPr>
      <t xml:space="preserve">профиль получаемого профессионального образования </t>
    </r>
    <r>
      <rPr>
        <sz val="11"/>
        <color theme="1"/>
        <rFont val="Times New Roman"/>
        <family val="1"/>
        <charset val="204"/>
      </rPr>
      <t>-технический</t>
    </r>
  </si>
  <si>
    <t>ОУД.12</t>
  </si>
  <si>
    <t>ОУД. 13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</si>
  <si>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</si>
  <si>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</si>
  <si>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</si>
  <si>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</si>
  <si>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</si>
  <si>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</si>
  <si>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СГ.04</t>
  </si>
  <si>
    <t>СГ.05</t>
  </si>
  <si>
    <t>Основы бережливого производства</t>
  </si>
  <si>
    <t>СГ.06</t>
  </si>
  <si>
    <t>Основы финансовой грамотности</t>
  </si>
  <si>
    <t>Основы инженерной графики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</si>
  <si>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</si>
  <si>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</si>
  <si>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</si>
  <si>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Основы агрономии</t>
  </si>
  <si>
    <t>ОП.06</t>
  </si>
  <si>
    <t>ОП.07</t>
  </si>
  <si>
    <t>Основы микробиологии, санитарии и гигиены</t>
  </si>
  <si>
    <t>МДК.01.02</t>
  </si>
  <si>
    <t>Полеводство</t>
  </si>
  <si>
    <t>МДК.02.03</t>
  </si>
  <si>
    <t>Квалификационный экзамен</t>
  </si>
  <si>
    <t xml:space="preserve">
Государственная итоговая аттестация
в форме демонстрационного экзамена
</t>
  </si>
  <si>
    <t>д/з</t>
  </si>
  <si>
    <t>экзамен</t>
  </si>
  <si>
    <t>Э (3 сем)</t>
  </si>
  <si>
    <t>ДЗ (4 сем)</t>
  </si>
  <si>
    <t>Э ком (3сем)</t>
  </si>
  <si>
    <t>ДЗ ком (3 сем)</t>
  </si>
  <si>
    <t>Э (4 сем)</t>
  </si>
  <si>
    <t>Э ком (4сем)</t>
  </si>
  <si>
    <t>учебная практика</t>
  </si>
  <si>
    <t>дисциплины/МДК</t>
  </si>
  <si>
    <t xml:space="preserve">Выполнение работ по профессии 19205 Тракторист-машинист сельскохозяйственного производства </t>
  </si>
  <si>
    <t>9\1</t>
  </si>
  <si>
    <t>3\4</t>
  </si>
  <si>
    <t>1/1комл+1 эк</t>
  </si>
  <si>
    <t>1\1ком+1кв</t>
  </si>
  <si>
    <t>2\4</t>
  </si>
  <si>
    <t>5\0</t>
  </si>
  <si>
    <t>Индивидуальный прооект</t>
  </si>
  <si>
    <t>0\2</t>
  </si>
  <si>
    <t>9\3</t>
  </si>
  <si>
    <t>19\11</t>
  </si>
  <si>
    <t>Профессиональный цикл</t>
  </si>
  <si>
    <t>Общепрофессиональный цикл</t>
  </si>
  <si>
    <t>З,ДЗ (4 сем)</t>
  </si>
  <si>
    <t>Основы зоотехнии</t>
  </si>
  <si>
    <t>Выполнение работ по ремонту и наладке сельскохозяйственных машин и оборудования</t>
  </si>
  <si>
    <t>Технология работ по ремонту и наладке сельскохозяйственных машин и оборудования</t>
  </si>
  <si>
    <t>Устройство трактора. Техническое обслуживание и ремонт тракторов</t>
  </si>
  <si>
    <t>Правила дорожного движения. Основы управления и безопасность дорожного движения</t>
  </si>
  <si>
    <t xml:space="preserve">
Настоящий учебный план образовательной программы среднего профессионального образования подготовки квалифицированных рабочих, служащих 35.01.27 Мастер сельскохозяйственного производства  (далее - ППКРС) Государственного бюджетного профессионального образовательного учреждения Иркутской области «Химико-технологический техникум г.Саянска» (далее – ГБПОУ ХТТ г.Саянска) разработан на основе: 
1. Федерального Закона № 273- ФЗ «Об образовании в Российской Федерации» от 29 декабря 2012г.; 
2. Федерального государственного образовательного стандарта среднего профессионального образования по профессии 35.01.27 Мастер сельскохозяйственного производства  (утв. приказом Минобрнауки РФ N355 от 24 мая 2022 г.); 
3.Федерального государственного образовательного стандарта среднего общего образования (утв. Приказом Минобрнауки РФ от 17 мая 2012 г. № 413);
4. Приказа Министерства просвещения Российской Федерации от 12 августа 2022 года №732 "О внесении изменений в федеральный государственный образовательный стандарт среднего общего образования";
5. 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просвещения РФ от 24 августа 2022 г. №762);
6. Приказа Минобрнауки России № 885, Минпросвещения России № 390 от 5 августа 2020 г. «О практической подготовке обучающихся» (вместе с «Положением о практической подготовке обучающихся»;                                                                                                                                                                                                                                                                                                                         7.Приказа Минпросвещения России от 08 ноября 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8. Приказа Министерства труда и социальной защиты Российской Федерации от 04.06.2014г № 362н «Об утверждении профессионального стандарта «Тракторист-машинист сельскохозяйственного производства»» (Зарегистрирован в Минюсте России 03.07.2014 N 32956).
9. Приказа Министерства труда и социальной защиты Российской Федерации от 02.09.2020г № 555н «Об утверждении профессионального стандарта «Специалист в области механизации сельского хозяйства»» (Зарегистрирован 24.09.2020 № 60002).
10. Распоряжения министерства образования Иркутской области №976-мр от 03.10.2013г. «Об организации и проведении учебных сборов с обучающимися образовательных организаций профессионального образования, расположенных на территории Иркутской области.                                                                                                                                                                           11. Устава ГБПОУ ХТТ г.Саянска;
12. Локальных нормативных актов ГБПОУ ХТТ г.Саянска ;
13. Листа предварительного согласования распределения вариативной части ОП СПО.
 В соответствии с настоящим учебным планом продолжительность учебной недели  5 дней. Объем учебных занятий и практики не должен превышать 36 академических часов в неделю.
Для всех видов учебных занятий академический час устанавливается продолжительностью 45 минут. Одно занятие  может включать два академических часа. 
План учебного процесса имеет следующую структуру: общеобразовательный цикл; социально-гуманитарный цикл; общепрофессиональный цикл, профессиональный цикл; государственная итоговая аттестация.
Вид деятельности по которой разработана ОПОП: Выполнение работ по ремонту и наладке сельскохозяйственных машин и оборудования. Дополнительный вид деятельности (за счет часов вариативной части): выполнение работ по профессии 19205 Тракторист-машинист сельскохозяйственного производства. В профессиональный цикл входят  учебная и производственная практики. На проведение практик в учебном плане предусмотрено 576 часов.
Общеобразовательный цикл ППКРС формируется в соответствии с Федеральным государственным образовательным стандартом среднего общего образования.  В рамках общеобразовательного цикла каждый студент выполняет индивидуальный проект под руководством преподавателя общеобразовательной дисциплины по выбранной теме в рамках одного или нескольких изучаемых учебных дисциплин в любой избранной области деятельности (познавательной, практической, учебно-исследовательской, социальной, художественно-творческой, иной).
Индивидуальный проект выполняется обучающимся в рамках учебного времени, отведенного на общеобразовательную дисциплину учебным планом, и должен быть представлен в виде завершённого учебного исследования или разработанного проекта: информационного, творческого, социального, прикладного, инновационного, конструкторского, инженерного).                                                                                                                                                                                                                                                                                                                 Вариативная часть циклов в количестве 886 часов  (30 %) распределена согласно решения цикловой комиссии, Листа предварительного согласования распределения вариативной части ОП СПО с работодателем (прилагается к ОПОП).
</t>
  </si>
  <si>
    <t>Лабораторно-практические занятия</t>
  </si>
  <si>
    <t>3 курс</t>
  </si>
  <si>
    <t xml:space="preserve">5 сем. 17 нед. </t>
  </si>
  <si>
    <t xml:space="preserve">6 сем.    24 нед. </t>
  </si>
  <si>
    <t>Э (5 сем)</t>
  </si>
  <si>
    <t>ДЗ ком (5 сем)</t>
  </si>
  <si>
    <t>Э ком (5сем)</t>
  </si>
  <si>
    <t>Э (6 сем)</t>
  </si>
  <si>
    <t>ДЗ (6 сем)</t>
  </si>
  <si>
    <t>Э ком (6 сем)</t>
  </si>
  <si>
    <t xml:space="preserve">З,ДЗ </t>
  </si>
  <si>
    <t>ДЗ (5 сем)</t>
  </si>
  <si>
    <t>17\12</t>
  </si>
  <si>
    <t>1\5</t>
  </si>
  <si>
    <t>III курс</t>
  </si>
  <si>
    <t>Сводные данные по бюджету времени</t>
  </si>
  <si>
    <t>Адаптационная физическая культура</t>
  </si>
  <si>
    <t>Индивидуальный учебный план для обучающихся инвалидов и лиц с ОВЗ</t>
  </si>
  <si>
    <t>ОУД.14</t>
  </si>
  <si>
    <t>Индивидуальный проект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</si>
</sst>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7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" fontId="13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6" fillId="0" borderId="0" xfId="0" applyFont="1"/>
    <xf numFmtId="0" fontId="19" fillId="0" borderId="0" xfId="0" applyFont="1"/>
    <xf numFmtId="0" fontId="17" fillId="0" borderId="0" xfId="0" applyFont="1" applyAlignment="1">
      <alignment horizontal="justify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2" borderId="0" xfId="0" applyFill="1"/>
    <xf numFmtId="14" fontId="13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2" borderId="15" xfId="0" applyFill="1" applyBorder="1" applyAlignment="1"/>
    <xf numFmtId="0" fontId="0" fillId="2" borderId="0" xfId="0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0" xfId="0" applyFont="1"/>
    <xf numFmtId="0" fontId="12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textRotation="90" wrapText="1" readingOrder="1"/>
    </xf>
    <xf numFmtId="0" fontId="20" fillId="2" borderId="6" xfId="0" applyFont="1" applyFill="1" applyBorder="1" applyAlignment="1">
      <alignment horizontal="center" vertical="center" textRotation="90" wrapText="1" readingOrder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2" fillId="2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376813</xdr:colOff>
      <xdr:row>79</xdr:row>
      <xdr:rowOff>83736</xdr:rowOff>
    </xdr:from>
    <xdr:to>
      <xdr:col>7</xdr:col>
      <xdr:colOff>83736</xdr:colOff>
      <xdr:row>93</xdr:row>
      <xdr:rowOff>146539</xdr:rowOff>
    </xdr:to>
    <xdr:sp macro="" textlink="">
      <xdr:nvSpPr>
        <xdr:cNvPr id="3" name="TextBox 2"/>
        <xdr:cNvSpPr txBox="1"/>
      </xdr:nvSpPr>
      <xdr:spPr>
        <a:xfrm>
          <a:off x="983901" y="19740824"/>
          <a:ext cx="4375220" cy="2700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Пояснение к индивидуальному учебному плану для лиц с ОВЗ и инвалидов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Учебный план увеличен на 1 учебный год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Нагрузка обучающихся в</a:t>
          </a:r>
          <a:r>
            <a:rPr lang="ru-RU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основном составляет 24 часа в неделю. Производственная практика и Госудасртвенная итоговая аттестация - 36 часов в неделю.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учебных циклов и дисциплин (модулей) идентичен основному учебному плану. Заменеа только ОУД.05 Физическая культура и ОП.05 Физическая культура на Адаптационную физическую культура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topLeftCell="A4" workbookViewId="0">
      <selection activeCell="B24" sqref="B24:H24"/>
    </sheetView>
  </sheetViews>
  <sheetFormatPr defaultRowHeight="15"/>
  <cols>
    <col min="6" max="6" width="11.140625" customWidth="1"/>
    <col min="7" max="7" width="9.5703125" customWidth="1"/>
    <col min="8" max="8" width="11.85546875" customWidth="1"/>
    <col min="9" max="9" width="8.7109375" customWidth="1"/>
  </cols>
  <sheetData>
    <row r="3" spans="2:9">
      <c r="F3" s="84"/>
      <c r="G3" s="84"/>
      <c r="H3" s="84"/>
      <c r="I3" s="84"/>
    </row>
    <row r="4" spans="2:9">
      <c r="F4" s="71"/>
      <c r="G4" s="71"/>
      <c r="H4" s="71"/>
      <c r="I4" s="71"/>
    </row>
    <row r="5" spans="2:9">
      <c r="F5" s="6"/>
      <c r="G5" s="6"/>
      <c r="H5" s="6"/>
      <c r="I5" s="6"/>
    </row>
    <row r="6" spans="2:9">
      <c r="F6" s="1"/>
      <c r="G6" s="1"/>
      <c r="H6" s="1"/>
      <c r="I6" s="1"/>
    </row>
    <row r="7" spans="2:9">
      <c r="F7" s="85"/>
      <c r="G7" s="85"/>
      <c r="H7" s="85"/>
      <c r="I7" s="85"/>
    </row>
    <row r="8" spans="2:9">
      <c r="F8" s="1"/>
      <c r="G8" s="1"/>
      <c r="H8" s="1"/>
      <c r="I8" s="1"/>
    </row>
    <row r="9" spans="2:9">
      <c r="F9" s="6"/>
      <c r="G9" s="6"/>
      <c r="H9" s="6"/>
      <c r="I9" s="6"/>
    </row>
    <row r="10" spans="2:9">
      <c r="F10" s="2"/>
      <c r="G10" s="2"/>
      <c r="H10" s="6"/>
      <c r="I10" s="6"/>
    </row>
    <row r="11" spans="2:9">
      <c r="F11" s="2"/>
      <c r="G11" s="2"/>
      <c r="H11" s="6"/>
      <c r="I11" s="6"/>
    </row>
    <row r="13" spans="2:9" ht="15.75">
      <c r="B13" s="3"/>
      <c r="H13" s="3"/>
    </row>
    <row r="14" spans="2:9" ht="18.75">
      <c r="B14" s="3"/>
      <c r="C14" s="86" t="s">
        <v>32</v>
      </c>
      <c r="D14" s="86"/>
      <c r="E14" s="86"/>
      <c r="F14" s="86"/>
      <c r="G14" s="86"/>
      <c r="H14" s="3"/>
    </row>
    <row r="15" spans="2:9">
      <c r="B15" s="89" t="s">
        <v>91</v>
      </c>
      <c r="C15" s="90"/>
      <c r="D15" s="90"/>
      <c r="E15" s="90"/>
      <c r="F15" s="90"/>
      <c r="G15" s="90"/>
      <c r="H15" s="90"/>
    </row>
    <row r="16" spans="2:9" ht="18" customHeight="1">
      <c r="B16" s="90"/>
      <c r="C16" s="90"/>
      <c r="D16" s="90"/>
      <c r="E16" s="90"/>
      <c r="F16" s="90"/>
      <c r="G16" s="90"/>
      <c r="H16" s="90"/>
    </row>
    <row r="17" spans="2:9" ht="15.75">
      <c r="B17" s="3"/>
      <c r="C17" s="3"/>
      <c r="D17" s="3"/>
      <c r="E17" s="3"/>
      <c r="F17" s="3"/>
      <c r="G17" s="3"/>
      <c r="H17" s="3"/>
    </row>
    <row r="18" spans="2:9">
      <c r="B18" s="91" t="s">
        <v>42</v>
      </c>
      <c r="C18" s="92"/>
      <c r="D18" s="92"/>
      <c r="E18" s="92"/>
      <c r="F18" s="92"/>
      <c r="G18" s="92"/>
      <c r="H18" s="92"/>
    </row>
    <row r="19" spans="2:9">
      <c r="B19" s="92"/>
      <c r="C19" s="92"/>
      <c r="D19" s="92"/>
      <c r="E19" s="92"/>
      <c r="F19" s="92"/>
      <c r="G19" s="92"/>
      <c r="H19" s="92"/>
    </row>
    <row r="20" spans="2:9">
      <c r="B20" s="92"/>
      <c r="C20" s="92"/>
      <c r="D20" s="92"/>
      <c r="E20" s="92"/>
      <c r="F20" s="92"/>
      <c r="G20" s="92"/>
      <c r="H20" s="92"/>
    </row>
    <row r="21" spans="2:9" ht="15.75">
      <c r="B21" s="3"/>
      <c r="C21" s="3"/>
      <c r="D21" s="3"/>
      <c r="E21" s="3"/>
      <c r="F21" s="3"/>
      <c r="G21" s="3"/>
      <c r="H21" s="3"/>
    </row>
    <row r="22" spans="2:9" ht="15.75">
      <c r="B22" s="91" t="s">
        <v>92</v>
      </c>
      <c r="C22" s="92"/>
      <c r="D22" s="92"/>
      <c r="E22" s="92"/>
      <c r="F22" s="92"/>
      <c r="G22" s="92"/>
      <c r="H22" s="92"/>
    </row>
    <row r="23" spans="2:9" ht="15.75">
      <c r="B23" s="3"/>
      <c r="C23" s="3"/>
      <c r="D23" s="3"/>
      <c r="E23" s="3"/>
      <c r="F23" s="3"/>
      <c r="G23" s="3"/>
      <c r="H23" s="3"/>
    </row>
    <row r="24" spans="2:9" ht="58.5" customHeight="1">
      <c r="B24" s="93" t="s">
        <v>93</v>
      </c>
      <c r="C24" s="93"/>
      <c r="D24" s="93"/>
      <c r="E24" s="93"/>
      <c r="F24" s="93"/>
      <c r="G24" s="93"/>
      <c r="H24" s="93"/>
    </row>
    <row r="25" spans="2:9" ht="15" customHeight="1">
      <c r="B25" s="5"/>
      <c r="C25" s="5"/>
      <c r="D25" s="5"/>
      <c r="E25" s="5"/>
      <c r="F25" s="5"/>
      <c r="G25" s="5"/>
      <c r="H25" s="5"/>
    </row>
    <row r="27" spans="2:9" ht="15" customHeight="1"/>
    <row r="30" spans="2:9" ht="33.75" customHeight="1">
      <c r="F30" s="88" t="s">
        <v>94</v>
      </c>
      <c r="G30" s="88"/>
      <c r="H30" s="88"/>
      <c r="I30" s="88"/>
    </row>
    <row r="31" spans="2:9">
      <c r="F31" s="87" t="s">
        <v>40</v>
      </c>
      <c r="G31" s="87"/>
      <c r="H31" s="87"/>
      <c r="I31" s="87"/>
    </row>
    <row r="32" spans="2:9" ht="15" customHeight="1">
      <c r="D32" s="88" t="s">
        <v>95</v>
      </c>
      <c r="E32" s="88"/>
      <c r="F32" s="88"/>
      <c r="G32" s="88"/>
      <c r="H32" s="88"/>
      <c r="I32" s="88"/>
    </row>
    <row r="33" spans="5:9">
      <c r="E33" s="87" t="s">
        <v>33</v>
      </c>
      <c r="F33" s="87"/>
      <c r="G33" s="87"/>
      <c r="H33" s="87"/>
      <c r="I33" s="87"/>
    </row>
    <row r="34" spans="5:9">
      <c r="E34" s="88" t="s">
        <v>96</v>
      </c>
      <c r="F34" s="88"/>
      <c r="G34" s="88"/>
      <c r="H34" s="88"/>
      <c r="I34" s="88"/>
    </row>
    <row r="35" spans="5:9">
      <c r="E35" s="88"/>
      <c r="F35" s="88"/>
      <c r="G35" s="88"/>
      <c r="H35" s="88"/>
      <c r="I35" s="88"/>
    </row>
  </sheetData>
  <mergeCells count="10">
    <mergeCell ref="C14:G14"/>
    <mergeCell ref="E33:I33"/>
    <mergeCell ref="E34:I35"/>
    <mergeCell ref="B15:H16"/>
    <mergeCell ref="B18:H20"/>
    <mergeCell ref="B22:H22"/>
    <mergeCell ref="F31:I31"/>
    <mergeCell ref="B24:H24"/>
    <mergeCell ref="F30:I30"/>
    <mergeCell ref="D32:I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1"/>
  <sheetViews>
    <sheetView workbookViewId="0">
      <selection activeCell="B3" sqref="B3:H10"/>
    </sheetView>
  </sheetViews>
  <sheetFormatPr defaultRowHeight="15"/>
  <cols>
    <col min="1" max="1" width="4.140625" customWidth="1"/>
    <col min="2" max="2" width="8.5703125" customWidth="1"/>
    <col min="3" max="3" width="10.7109375" customWidth="1"/>
    <col min="4" max="4" width="9.7109375" customWidth="1"/>
    <col min="5" max="5" width="10.85546875" customWidth="1"/>
    <col min="6" max="6" width="13.5703125" customWidth="1"/>
    <col min="7" max="7" width="12.140625" customWidth="1"/>
  </cols>
  <sheetData>
    <row r="3" spans="2:9" ht="15.75">
      <c r="C3" s="100" t="s">
        <v>34</v>
      </c>
      <c r="D3" s="100"/>
      <c r="E3" s="100"/>
      <c r="F3" s="100"/>
      <c r="G3" s="100"/>
    </row>
    <row r="4" spans="2:9" ht="33" customHeight="1">
      <c r="B4" s="94" t="s">
        <v>35</v>
      </c>
      <c r="C4" s="97" t="s">
        <v>82</v>
      </c>
      <c r="D4" s="103" t="s">
        <v>83</v>
      </c>
      <c r="E4" s="104"/>
      <c r="F4" s="97" t="s">
        <v>25</v>
      </c>
      <c r="G4" s="97" t="s">
        <v>36</v>
      </c>
      <c r="H4" s="97" t="s">
        <v>23</v>
      </c>
    </row>
    <row r="5" spans="2:9" ht="32.25" customHeight="1">
      <c r="B5" s="95"/>
      <c r="C5" s="98"/>
      <c r="D5" s="101" t="s">
        <v>19</v>
      </c>
      <c r="E5" s="101" t="s">
        <v>84</v>
      </c>
      <c r="F5" s="98"/>
      <c r="G5" s="98"/>
      <c r="H5" s="98"/>
    </row>
    <row r="6" spans="2:9" ht="47.25" customHeight="1">
      <c r="B6" s="96"/>
      <c r="C6" s="99"/>
      <c r="D6" s="102"/>
      <c r="E6" s="102"/>
      <c r="F6" s="99"/>
      <c r="G6" s="99"/>
      <c r="H6" s="99"/>
    </row>
    <row r="7" spans="2:9" ht="15.75" thickBot="1">
      <c r="B7" s="64">
        <v>1</v>
      </c>
      <c r="C7" s="64">
        <v>2</v>
      </c>
      <c r="D7" s="64">
        <v>3</v>
      </c>
      <c r="E7" s="64">
        <v>4</v>
      </c>
      <c r="F7" s="64">
        <v>7</v>
      </c>
      <c r="G7" s="64">
        <v>8</v>
      </c>
      <c r="H7" s="64">
        <v>9</v>
      </c>
    </row>
    <row r="8" spans="2:9" ht="15.75" thickBot="1">
      <c r="B8" s="65" t="s">
        <v>26</v>
      </c>
      <c r="C8" s="20">
        <v>41</v>
      </c>
      <c r="D8" s="20">
        <v>0</v>
      </c>
      <c r="E8" s="20">
        <v>0</v>
      </c>
      <c r="F8" s="66">
        <v>0</v>
      </c>
      <c r="G8" s="66">
        <v>11</v>
      </c>
      <c r="H8" s="66">
        <f>SUM(C8:G8)</f>
        <v>52</v>
      </c>
    </row>
    <row r="9" spans="2:9" ht="15.75" thickBot="1">
      <c r="B9" s="67" t="s">
        <v>37</v>
      </c>
      <c r="C9" s="66">
        <v>25</v>
      </c>
      <c r="D9" s="66">
        <v>6</v>
      </c>
      <c r="E9" s="66">
        <v>9</v>
      </c>
      <c r="F9" s="66">
        <v>1</v>
      </c>
      <c r="G9" s="66">
        <v>2</v>
      </c>
      <c r="H9" s="66">
        <f>SUM(C9:G9)</f>
        <v>43</v>
      </c>
    </row>
    <row r="10" spans="2:9">
      <c r="B10" s="68" t="s">
        <v>23</v>
      </c>
      <c r="C10" s="21">
        <f>SUM(C8:C9)</f>
        <v>66</v>
      </c>
      <c r="D10" s="21">
        <f>SUM(D8:D9)</f>
        <v>6</v>
      </c>
      <c r="E10" s="21">
        <f>SUM(E8:E9)</f>
        <v>9</v>
      </c>
      <c r="F10" s="21">
        <f>SUM(F8:F9)</f>
        <v>1</v>
      </c>
      <c r="G10" s="21">
        <f>SUM(G8:G9)</f>
        <v>13</v>
      </c>
      <c r="H10" s="21">
        <f>SUM(C10:G10)</f>
        <v>95</v>
      </c>
    </row>
    <row r="13" spans="2:9">
      <c r="B13" s="24"/>
      <c r="C13" s="24"/>
      <c r="D13" s="24"/>
      <c r="E13" s="24"/>
      <c r="F13" s="24"/>
      <c r="G13" s="24"/>
      <c r="H13" s="24"/>
      <c r="I13" s="24"/>
    </row>
    <row r="14" spans="2:9">
      <c r="B14" s="25"/>
      <c r="C14" s="26"/>
      <c r="D14" s="26"/>
      <c r="E14" s="26"/>
      <c r="F14" s="27"/>
      <c r="G14" s="27"/>
      <c r="H14" s="27"/>
      <c r="I14" s="24"/>
    </row>
    <row r="15" spans="2:9">
      <c r="B15" s="28"/>
      <c r="C15" s="27"/>
      <c r="D15" s="27"/>
      <c r="E15" s="27"/>
      <c r="F15" s="27"/>
      <c r="G15" s="27"/>
      <c r="H15" s="27"/>
      <c r="I15" s="24"/>
    </row>
    <row r="16" spans="2:9">
      <c r="B16" s="25"/>
      <c r="C16" s="29"/>
      <c r="D16" s="29"/>
      <c r="E16" s="29"/>
      <c r="F16" s="27"/>
      <c r="G16" s="27"/>
      <c r="H16" s="27"/>
      <c r="I16" s="24"/>
    </row>
    <row r="17" spans="2:9">
      <c r="B17" s="25"/>
      <c r="C17" s="27"/>
      <c r="D17" s="27"/>
      <c r="E17" s="27"/>
      <c r="F17" s="27"/>
      <c r="G17" s="27"/>
      <c r="H17" s="27"/>
      <c r="I17" s="24"/>
    </row>
    <row r="18" spans="2:9">
      <c r="B18" s="25"/>
      <c r="C18" s="27"/>
      <c r="D18" s="27"/>
      <c r="E18" s="27"/>
      <c r="F18" s="27"/>
      <c r="G18" s="27"/>
      <c r="H18" s="27"/>
      <c r="I18" s="24"/>
    </row>
    <row r="19" spans="2:9">
      <c r="B19" s="24"/>
      <c r="C19" s="24"/>
      <c r="D19" s="24"/>
      <c r="E19" s="24"/>
      <c r="F19" s="24"/>
      <c r="G19" s="24"/>
      <c r="H19" s="24"/>
      <c r="I19" s="24"/>
    </row>
    <row r="20" spans="2:9">
      <c r="B20" s="24"/>
      <c r="C20" s="24"/>
      <c r="D20" s="24"/>
      <c r="E20" s="24"/>
      <c r="F20" s="24"/>
      <c r="G20" s="24"/>
      <c r="H20" s="24"/>
      <c r="I20" s="24"/>
    </row>
    <row r="21" spans="2:9">
      <c r="B21" s="24"/>
      <c r="C21" s="24"/>
      <c r="D21" s="24"/>
      <c r="E21" s="24"/>
      <c r="F21" s="24"/>
      <c r="G21" s="24"/>
      <c r="H21" s="24"/>
      <c r="I21" s="24"/>
    </row>
  </sheetData>
  <mergeCells count="9">
    <mergeCell ref="C3:G3"/>
    <mergeCell ref="D5:D6"/>
    <mergeCell ref="D4:E4"/>
    <mergeCell ref="E5:E6"/>
    <mergeCell ref="B4:B6"/>
    <mergeCell ref="C4:C6"/>
    <mergeCell ref="F4:F6"/>
    <mergeCell ref="G4:G6"/>
    <mergeCell ref="H4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5"/>
  <sheetViews>
    <sheetView tabSelected="1" topLeftCell="A13" zoomScale="118" zoomScaleNormal="118" workbookViewId="0">
      <selection activeCell="B30" sqref="B30"/>
    </sheetView>
  </sheetViews>
  <sheetFormatPr defaultRowHeight="15"/>
  <cols>
    <col min="1" max="1" width="9.140625" customWidth="1"/>
    <col min="2" max="2" width="39" customWidth="1"/>
    <col min="3" max="3" width="11.28515625" customWidth="1"/>
    <col min="4" max="4" width="4.5703125" customWidth="1"/>
    <col min="5" max="5" width="4" customWidth="1"/>
    <col min="6" max="6" width="5.28515625" customWidth="1"/>
    <col min="7" max="7" width="4.28515625" customWidth="1"/>
    <col min="8" max="8" width="3.5703125" customWidth="1"/>
    <col min="9" max="9" width="5.28515625" customWidth="1"/>
    <col min="10" max="10" width="4.140625" customWidth="1"/>
    <col min="11" max="11" width="4.7109375" customWidth="1"/>
    <col min="12" max="12" width="3.85546875" customWidth="1"/>
    <col min="13" max="14" width="4.85546875" customWidth="1"/>
    <col min="15" max="15" width="5.140625" customWidth="1"/>
    <col min="16" max="16" width="4.5703125" customWidth="1"/>
    <col min="17" max="17" width="4.85546875" customWidth="1"/>
  </cols>
  <sheetData>
    <row r="2" spans="1:17" ht="15.75" customHeight="1">
      <c r="A2" s="4"/>
      <c r="B2" s="4"/>
      <c r="C2" s="4"/>
      <c r="D2" s="128" t="s">
        <v>41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>
      <c r="A4" s="129" t="s">
        <v>0</v>
      </c>
      <c r="B4" s="132" t="s">
        <v>1</v>
      </c>
      <c r="C4" s="135" t="s">
        <v>2</v>
      </c>
      <c r="D4" s="138" t="s">
        <v>3</v>
      </c>
      <c r="E4" s="139"/>
      <c r="F4" s="139"/>
      <c r="G4" s="139"/>
      <c r="H4" s="139"/>
      <c r="I4" s="140"/>
      <c r="J4" s="107" t="s">
        <v>78</v>
      </c>
      <c r="K4" s="137"/>
      <c r="L4" s="137"/>
      <c r="M4" s="137"/>
      <c r="N4" s="137"/>
      <c r="O4" s="137"/>
      <c r="P4" s="137"/>
      <c r="Q4" s="137"/>
    </row>
    <row r="5" spans="1:17" ht="15" customHeight="1">
      <c r="A5" s="130"/>
      <c r="B5" s="133"/>
      <c r="C5" s="135"/>
      <c r="D5" s="135" t="s">
        <v>4</v>
      </c>
      <c r="E5" s="136" t="s">
        <v>5</v>
      </c>
      <c r="F5" s="132" t="s">
        <v>58</v>
      </c>
      <c r="G5" s="138" t="s">
        <v>6</v>
      </c>
      <c r="H5" s="139"/>
      <c r="I5" s="140"/>
      <c r="J5" s="119" t="s">
        <v>26</v>
      </c>
      <c r="K5" s="120"/>
      <c r="L5" s="120"/>
      <c r="M5" s="121"/>
      <c r="N5" s="119" t="s">
        <v>7</v>
      </c>
      <c r="O5" s="120"/>
      <c r="P5" s="120"/>
      <c r="Q5" s="121"/>
    </row>
    <row r="6" spans="1:17" ht="15" customHeight="1">
      <c r="A6" s="130"/>
      <c r="B6" s="133"/>
      <c r="C6" s="135"/>
      <c r="D6" s="135"/>
      <c r="E6" s="136"/>
      <c r="F6" s="133"/>
      <c r="G6" s="132" t="s">
        <v>153</v>
      </c>
      <c r="H6" s="132" t="s">
        <v>59</v>
      </c>
      <c r="I6" s="132" t="s">
        <v>60</v>
      </c>
      <c r="J6" s="122" t="s">
        <v>80</v>
      </c>
      <c r="K6" s="123"/>
      <c r="L6" s="122" t="s">
        <v>87</v>
      </c>
      <c r="M6" s="123"/>
      <c r="N6" s="111" t="s">
        <v>88</v>
      </c>
      <c r="O6" s="111"/>
      <c r="P6" s="111" t="s">
        <v>79</v>
      </c>
      <c r="Q6" s="111"/>
    </row>
    <row r="7" spans="1:17" ht="15" customHeight="1">
      <c r="A7" s="130"/>
      <c r="B7" s="133"/>
      <c r="C7" s="135"/>
      <c r="D7" s="135"/>
      <c r="E7" s="136"/>
      <c r="F7" s="133"/>
      <c r="G7" s="133"/>
      <c r="H7" s="133"/>
      <c r="I7" s="133"/>
      <c r="J7" s="124"/>
      <c r="K7" s="125"/>
      <c r="L7" s="124"/>
      <c r="M7" s="125"/>
      <c r="N7" s="111"/>
      <c r="O7" s="111"/>
      <c r="P7" s="111"/>
      <c r="Q7" s="111"/>
    </row>
    <row r="8" spans="1:17" ht="15" customHeight="1">
      <c r="A8" s="130"/>
      <c r="B8" s="133"/>
      <c r="C8" s="135"/>
      <c r="D8" s="135"/>
      <c r="E8" s="136"/>
      <c r="F8" s="133"/>
      <c r="G8" s="133"/>
      <c r="H8" s="133"/>
      <c r="I8" s="133"/>
      <c r="J8" s="124"/>
      <c r="K8" s="125"/>
      <c r="L8" s="124"/>
      <c r="M8" s="125"/>
      <c r="N8" s="111"/>
      <c r="O8" s="111"/>
      <c r="P8" s="111"/>
      <c r="Q8" s="111"/>
    </row>
    <row r="9" spans="1:17" ht="15" customHeight="1">
      <c r="A9" s="130"/>
      <c r="B9" s="133"/>
      <c r="C9" s="135"/>
      <c r="D9" s="135"/>
      <c r="E9" s="136"/>
      <c r="F9" s="133"/>
      <c r="G9" s="133"/>
      <c r="H9" s="133"/>
      <c r="I9" s="133"/>
      <c r="J9" s="124"/>
      <c r="K9" s="125"/>
      <c r="L9" s="124"/>
      <c r="M9" s="125"/>
      <c r="N9" s="111"/>
      <c r="O9" s="111"/>
      <c r="P9" s="111"/>
      <c r="Q9" s="111"/>
    </row>
    <row r="10" spans="1:17" ht="15" customHeight="1">
      <c r="A10" s="130"/>
      <c r="B10" s="133"/>
      <c r="C10" s="135"/>
      <c r="D10" s="135"/>
      <c r="E10" s="136"/>
      <c r="F10" s="133"/>
      <c r="G10" s="133"/>
      <c r="H10" s="133"/>
      <c r="I10" s="133"/>
      <c r="J10" s="124"/>
      <c r="K10" s="125"/>
      <c r="L10" s="124"/>
      <c r="M10" s="125"/>
      <c r="N10" s="111"/>
      <c r="O10" s="111"/>
      <c r="P10" s="111"/>
      <c r="Q10" s="111"/>
    </row>
    <row r="11" spans="1:17" ht="24" customHeight="1">
      <c r="A11" s="130"/>
      <c r="B11" s="133"/>
      <c r="C11" s="135"/>
      <c r="D11" s="135"/>
      <c r="E11" s="136"/>
      <c r="F11" s="133"/>
      <c r="G11" s="133"/>
      <c r="H11" s="133"/>
      <c r="I11" s="133"/>
      <c r="J11" s="126"/>
      <c r="K11" s="127"/>
      <c r="L11" s="126"/>
      <c r="M11" s="127"/>
      <c r="N11" s="111"/>
      <c r="O11" s="111"/>
      <c r="P11" s="111"/>
      <c r="Q11" s="111"/>
    </row>
    <row r="12" spans="1:17" ht="83.25" customHeight="1">
      <c r="A12" s="131"/>
      <c r="B12" s="134"/>
      <c r="C12" s="135"/>
      <c r="D12" s="135"/>
      <c r="E12" s="136"/>
      <c r="F12" s="134"/>
      <c r="G12" s="134"/>
      <c r="H12" s="134"/>
      <c r="I12" s="134"/>
      <c r="J12" s="49" t="s">
        <v>43</v>
      </c>
      <c r="K12" s="50" t="s">
        <v>81</v>
      </c>
      <c r="L12" s="49" t="s">
        <v>43</v>
      </c>
      <c r="M12" s="50" t="s">
        <v>81</v>
      </c>
      <c r="N12" s="49" t="s">
        <v>43</v>
      </c>
      <c r="O12" s="50" t="s">
        <v>81</v>
      </c>
      <c r="P12" s="49" t="s">
        <v>43</v>
      </c>
      <c r="Q12" s="50" t="s">
        <v>81</v>
      </c>
    </row>
    <row r="13" spans="1:17">
      <c r="A13" s="8">
        <v>1</v>
      </c>
      <c r="B13" s="8">
        <v>2</v>
      </c>
      <c r="C13" s="8">
        <v>3</v>
      </c>
      <c r="D13" s="8">
        <v>4</v>
      </c>
      <c r="E13" s="13">
        <v>5</v>
      </c>
      <c r="F13" s="8">
        <v>6</v>
      </c>
      <c r="G13" s="8">
        <v>7</v>
      </c>
      <c r="H13" s="8">
        <v>8</v>
      </c>
      <c r="I13" s="8">
        <v>9</v>
      </c>
      <c r="J13" s="13">
        <v>10</v>
      </c>
      <c r="K13" s="9">
        <v>11</v>
      </c>
      <c r="L13" s="13">
        <v>12</v>
      </c>
      <c r="M13" s="9">
        <v>13</v>
      </c>
      <c r="N13" s="13">
        <v>14</v>
      </c>
      <c r="O13" s="9">
        <v>15</v>
      </c>
      <c r="P13" s="13">
        <v>16</v>
      </c>
      <c r="Q13" s="9">
        <v>17</v>
      </c>
    </row>
    <row r="14" spans="1:17" ht="13.5" customHeight="1">
      <c r="A14" s="8" t="s">
        <v>27</v>
      </c>
      <c r="B14" s="8" t="s">
        <v>72</v>
      </c>
      <c r="C14" s="10" t="s">
        <v>142</v>
      </c>
      <c r="D14" s="8">
        <f>D15+D27+D30</f>
        <v>1476</v>
      </c>
      <c r="E14" s="13">
        <v>0</v>
      </c>
      <c r="F14" s="8">
        <f>F15+F27+F30</f>
        <v>1476</v>
      </c>
      <c r="G14" s="8">
        <f>G15+G27</f>
        <v>235</v>
      </c>
      <c r="H14" s="8">
        <f>H15+H27</f>
        <v>48</v>
      </c>
      <c r="I14" s="8">
        <f>I15+I27</f>
        <v>24</v>
      </c>
      <c r="J14" s="13">
        <v>0</v>
      </c>
      <c r="K14" s="9">
        <f>K15+K27+K30</f>
        <v>612</v>
      </c>
      <c r="L14" s="13">
        <v>0</v>
      </c>
      <c r="M14" s="9">
        <f>M15+M27+M30</f>
        <v>864</v>
      </c>
      <c r="N14" s="13">
        <v>0</v>
      </c>
      <c r="O14" s="9">
        <v>0</v>
      </c>
      <c r="P14" s="13">
        <v>0</v>
      </c>
      <c r="Q14" s="9">
        <v>0</v>
      </c>
    </row>
    <row r="15" spans="1:17" ht="15.75" customHeight="1">
      <c r="A15" s="8" t="s">
        <v>44</v>
      </c>
      <c r="B15" s="8" t="s">
        <v>28</v>
      </c>
      <c r="C15" s="39" t="s">
        <v>134</v>
      </c>
      <c r="D15" s="8">
        <f>SUM(D16:D26)</f>
        <v>969</v>
      </c>
      <c r="E15" s="13">
        <v>0</v>
      </c>
      <c r="F15" s="9">
        <f>SUM(F16:F26)</f>
        <v>969</v>
      </c>
      <c r="G15" s="8">
        <f>SUM(G16:G26)</f>
        <v>235</v>
      </c>
      <c r="H15" s="8">
        <f>SUM(H16:H26)</f>
        <v>28</v>
      </c>
      <c r="I15" s="8">
        <f>SUM(I16:I26)</f>
        <v>9</v>
      </c>
      <c r="J15" s="13">
        <v>0</v>
      </c>
      <c r="K15" s="9">
        <f>SUM(K16:K26)</f>
        <v>409</v>
      </c>
      <c r="L15" s="13">
        <v>0</v>
      </c>
      <c r="M15" s="9">
        <f>SUM(M16:M26)</f>
        <v>560</v>
      </c>
      <c r="N15" s="13">
        <v>0</v>
      </c>
      <c r="O15" s="9">
        <v>0</v>
      </c>
      <c r="P15" s="13">
        <v>0</v>
      </c>
      <c r="Q15" s="9">
        <v>0</v>
      </c>
    </row>
    <row r="16" spans="1:17" ht="12.75" customHeight="1">
      <c r="A16" s="36" t="s">
        <v>45</v>
      </c>
      <c r="B16" s="80" t="s">
        <v>51</v>
      </c>
      <c r="C16" s="37" t="s">
        <v>61</v>
      </c>
      <c r="D16" s="37">
        <f t="shared" ref="D16:D26" si="0">F16</f>
        <v>132</v>
      </c>
      <c r="E16" s="33">
        <v>0</v>
      </c>
      <c r="F16" s="37">
        <f t="shared" ref="F16:F21" si="1">K16+M16</f>
        <v>132</v>
      </c>
      <c r="G16" s="37">
        <v>0</v>
      </c>
      <c r="H16" s="37">
        <v>10</v>
      </c>
      <c r="I16" s="37">
        <v>9</v>
      </c>
      <c r="J16" s="33">
        <v>0</v>
      </c>
      <c r="K16" s="36">
        <v>34</v>
      </c>
      <c r="L16" s="33">
        <v>0</v>
      </c>
      <c r="M16" s="36">
        <v>98</v>
      </c>
      <c r="N16" s="33">
        <v>0</v>
      </c>
      <c r="O16" s="36">
        <v>0</v>
      </c>
      <c r="P16" s="33">
        <v>0</v>
      </c>
      <c r="Q16" s="36">
        <v>0</v>
      </c>
    </row>
    <row r="17" spans="1:27" ht="13.5" customHeight="1">
      <c r="A17" s="36" t="s">
        <v>52</v>
      </c>
      <c r="B17" s="72" t="s">
        <v>50</v>
      </c>
      <c r="C17" s="37" t="s">
        <v>62</v>
      </c>
      <c r="D17" s="37">
        <f t="shared" si="0"/>
        <v>153</v>
      </c>
      <c r="E17" s="33">
        <v>0</v>
      </c>
      <c r="F17" s="37">
        <f t="shared" si="1"/>
        <v>153</v>
      </c>
      <c r="G17" s="37">
        <v>0</v>
      </c>
      <c r="H17" s="37">
        <v>2</v>
      </c>
      <c r="I17" s="37">
        <v>0</v>
      </c>
      <c r="J17" s="33">
        <v>0</v>
      </c>
      <c r="K17" s="36">
        <v>68</v>
      </c>
      <c r="L17" s="33">
        <v>0</v>
      </c>
      <c r="M17" s="36">
        <v>85</v>
      </c>
      <c r="N17" s="33">
        <v>0</v>
      </c>
      <c r="O17" s="36">
        <v>0</v>
      </c>
      <c r="P17" s="33">
        <v>0</v>
      </c>
      <c r="Q17" s="36">
        <v>0</v>
      </c>
    </row>
    <row r="18" spans="1:27" ht="13.5" customHeight="1">
      <c r="A18" s="36" t="s">
        <v>46</v>
      </c>
      <c r="B18" s="61" t="s">
        <v>9</v>
      </c>
      <c r="C18" s="37" t="s">
        <v>62</v>
      </c>
      <c r="D18" s="37">
        <f t="shared" si="0"/>
        <v>88</v>
      </c>
      <c r="E18" s="33">
        <v>0</v>
      </c>
      <c r="F18" s="37">
        <f t="shared" si="1"/>
        <v>88</v>
      </c>
      <c r="G18" s="37">
        <v>88</v>
      </c>
      <c r="H18" s="37">
        <v>2</v>
      </c>
      <c r="I18" s="37">
        <v>0</v>
      </c>
      <c r="J18" s="33">
        <v>0</v>
      </c>
      <c r="K18" s="36">
        <v>36</v>
      </c>
      <c r="L18" s="33">
        <v>0</v>
      </c>
      <c r="M18" s="36">
        <v>52</v>
      </c>
      <c r="N18" s="33">
        <v>0</v>
      </c>
      <c r="O18" s="36">
        <v>0</v>
      </c>
      <c r="P18" s="33">
        <v>0</v>
      </c>
      <c r="Q18" s="36">
        <v>0</v>
      </c>
    </row>
    <row r="19" spans="1:27" ht="16.5" customHeight="1">
      <c r="A19" s="36" t="s">
        <v>73</v>
      </c>
      <c r="B19" s="61" t="s">
        <v>8</v>
      </c>
      <c r="C19" s="37" t="s">
        <v>62</v>
      </c>
      <c r="D19" s="37">
        <f t="shared" si="0"/>
        <v>90</v>
      </c>
      <c r="E19" s="33">
        <v>0</v>
      </c>
      <c r="F19" s="37">
        <f t="shared" si="1"/>
        <v>90</v>
      </c>
      <c r="G19" s="37">
        <v>0</v>
      </c>
      <c r="H19" s="37">
        <v>2</v>
      </c>
      <c r="I19" s="37">
        <v>0</v>
      </c>
      <c r="J19" s="33">
        <v>0</v>
      </c>
      <c r="K19" s="36">
        <v>34</v>
      </c>
      <c r="L19" s="33">
        <v>0</v>
      </c>
      <c r="M19" s="36">
        <v>56</v>
      </c>
      <c r="N19" s="33">
        <v>0</v>
      </c>
      <c r="O19" s="36">
        <v>0</v>
      </c>
      <c r="P19" s="33">
        <v>0</v>
      </c>
      <c r="Q19" s="36">
        <v>0</v>
      </c>
    </row>
    <row r="20" spans="1:27" ht="15.75" customHeight="1">
      <c r="A20" s="36" t="s">
        <v>47</v>
      </c>
      <c r="B20" s="61" t="s">
        <v>10</v>
      </c>
      <c r="C20" s="37" t="s">
        <v>77</v>
      </c>
      <c r="D20" s="37">
        <f t="shared" si="0"/>
        <v>116</v>
      </c>
      <c r="E20" s="33">
        <v>0</v>
      </c>
      <c r="F20" s="37">
        <f t="shared" si="1"/>
        <v>116</v>
      </c>
      <c r="G20" s="37">
        <v>116</v>
      </c>
      <c r="H20" s="37">
        <v>0</v>
      </c>
      <c r="I20" s="37">
        <v>0</v>
      </c>
      <c r="J20" s="33">
        <v>0</v>
      </c>
      <c r="K20" s="36">
        <v>51</v>
      </c>
      <c r="L20" s="33">
        <v>0</v>
      </c>
      <c r="M20" s="36">
        <v>65</v>
      </c>
      <c r="N20" s="33">
        <v>0</v>
      </c>
      <c r="O20" s="36">
        <v>0</v>
      </c>
      <c r="P20" s="33">
        <v>0</v>
      </c>
      <c r="Q20" s="36">
        <v>0</v>
      </c>
    </row>
    <row r="21" spans="1:27" ht="15.75" customHeight="1">
      <c r="A21" s="37" t="s">
        <v>53</v>
      </c>
      <c r="B21" s="70" t="s">
        <v>71</v>
      </c>
      <c r="C21" s="37" t="s">
        <v>62</v>
      </c>
      <c r="D21" s="37">
        <f t="shared" si="0"/>
        <v>66</v>
      </c>
      <c r="E21" s="33">
        <v>0</v>
      </c>
      <c r="F21" s="37">
        <f t="shared" si="1"/>
        <v>66</v>
      </c>
      <c r="G21" s="37">
        <v>0</v>
      </c>
      <c r="H21" s="37">
        <v>2</v>
      </c>
      <c r="I21" s="37">
        <v>0</v>
      </c>
      <c r="J21" s="33">
        <v>0</v>
      </c>
      <c r="K21" s="36">
        <v>0</v>
      </c>
      <c r="L21" s="33">
        <v>0</v>
      </c>
      <c r="M21" s="36">
        <v>66</v>
      </c>
      <c r="N21" s="33">
        <v>0</v>
      </c>
      <c r="O21" s="36">
        <v>0</v>
      </c>
      <c r="P21" s="33">
        <v>0</v>
      </c>
      <c r="Q21" s="36">
        <v>0</v>
      </c>
    </row>
    <row r="22" spans="1:27" ht="13.5" customHeight="1">
      <c r="A22" s="36" t="s">
        <v>70</v>
      </c>
      <c r="B22" s="70" t="s">
        <v>74</v>
      </c>
      <c r="C22" s="37" t="s">
        <v>62</v>
      </c>
      <c r="D22" s="37">
        <f t="shared" si="0"/>
        <v>70</v>
      </c>
      <c r="E22" s="33">
        <v>0</v>
      </c>
      <c r="F22" s="37">
        <f>+K22+M22</f>
        <v>70</v>
      </c>
      <c r="G22" s="37">
        <v>0</v>
      </c>
      <c r="H22" s="37">
        <v>2</v>
      </c>
      <c r="I22" s="37">
        <v>0</v>
      </c>
      <c r="J22" s="33">
        <v>0</v>
      </c>
      <c r="K22" s="36">
        <v>70</v>
      </c>
      <c r="L22" s="33">
        <v>0</v>
      </c>
      <c r="M22" s="36">
        <v>0</v>
      </c>
      <c r="N22" s="33">
        <v>0</v>
      </c>
      <c r="O22" s="36">
        <v>0</v>
      </c>
      <c r="P22" s="33">
        <v>0</v>
      </c>
      <c r="Q22" s="36">
        <v>0</v>
      </c>
    </row>
    <row r="23" spans="1:27" ht="15" customHeight="1">
      <c r="A23" s="36" t="s">
        <v>48</v>
      </c>
      <c r="B23" s="70" t="s">
        <v>90</v>
      </c>
      <c r="C23" s="48" t="s">
        <v>62</v>
      </c>
      <c r="D23" s="37">
        <f t="shared" si="0"/>
        <v>98</v>
      </c>
      <c r="E23" s="33">
        <v>0</v>
      </c>
      <c r="F23" s="37">
        <f>K23+M23</f>
        <v>98</v>
      </c>
      <c r="G23" s="37">
        <v>0</v>
      </c>
      <c r="H23" s="37">
        <v>2</v>
      </c>
      <c r="I23" s="37">
        <v>0</v>
      </c>
      <c r="J23" s="33">
        <v>0</v>
      </c>
      <c r="K23" s="36">
        <v>40</v>
      </c>
      <c r="L23" s="33">
        <v>0</v>
      </c>
      <c r="M23" s="36">
        <v>58</v>
      </c>
      <c r="N23" s="33">
        <v>0</v>
      </c>
      <c r="O23" s="36">
        <v>0</v>
      </c>
      <c r="P23" s="33">
        <v>0</v>
      </c>
      <c r="Q23" s="36">
        <v>0</v>
      </c>
    </row>
    <row r="24" spans="1:27" s="59" customFormat="1" ht="15" customHeight="1">
      <c r="A24" s="57" t="s">
        <v>54</v>
      </c>
      <c r="B24" s="61" t="s">
        <v>75</v>
      </c>
      <c r="C24" s="57" t="s">
        <v>62</v>
      </c>
      <c r="D24" s="57">
        <f t="shared" si="0"/>
        <v>46</v>
      </c>
      <c r="E24" s="47">
        <v>0</v>
      </c>
      <c r="F24" s="57">
        <f>K24+M24</f>
        <v>46</v>
      </c>
      <c r="G24" s="57">
        <v>0</v>
      </c>
      <c r="H24" s="57">
        <v>2</v>
      </c>
      <c r="I24" s="57">
        <v>0</v>
      </c>
      <c r="J24" s="47">
        <v>0</v>
      </c>
      <c r="K24" s="57">
        <v>22</v>
      </c>
      <c r="L24" s="47">
        <v>0</v>
      </c>
      <c r="M24" s="57">
        <v>24</v>
      </c>
      <c r="N24" s="47">
        <v>0</v>
      </c>
      <c r="O24" s="57">
        <v>0</v>
      </c>
      <c r="P24" s="47">
        <v>0</v>
      </c>
      <c r="Q24" s="57">
        <v>0</v>
      </c>
    </row>
    <row r="25" spans="1:27" ht="15" customHeight="1">
      <c r="A25" s="36" t="s">
        <v>57</v>
      </c>
      <c r="B25" s="61" t="s">
        <v>31</v>
      </c>
      <c r="C25" s="37" t="s">
        <v>63</v>
      </c>
      <c r="D25" s="37">
        <f t="shared" si="0"/>
        <v>40</v>
      </c>
      <c r="E25" s="33">
        <v>0</v>
      </c>
      <c r="F25" s="37">
        <f>K25+M25</f>
        <v>40</v>
      </c>
      <c r="G25" s="37">
        <v>0</v>
      </c>
      <c r="H25" s="37">
        <v>2</v>
      </c>
      <c r="I25" s="37">
        <v>0</v>
      </c>
      <c r="J25" s="33">
        <v>0</v>
      </c>
      <c r="K25" s="36">
        <v>20</v>
      </c>
      <c r="L25" s="33">
        <v>0</v>
      </c>
      <c r="M25" s="36">
        <v>20</v>
      </c>
      <c r="N25" s="33">
        <v>0</v>
      </c>
      <c r="O25" s="36">
        <v>0</v>
      </c>
      <c r="P25" s="33">
        <v>0</v>
      </c>
      <c r="Q25" s="36">
        <v>0</v>
      </c>
    </row>
    <row r="26" spans="1:27" ht="13.5" customHeight="1">
      <c r="A26" s="36" t="s">
        <v>55</v>
      </c>
      <c r="B26" s="72" t="s">
        <v>49</v>
      </c>
      <c r="C26" s="48" t="s">
        <v>62</v>
      </c>
      <c r="D26" s="37">
        <f t="shared" si="0"/>
        <v>70</v>
      </c>
      <c r="E26" s="33">
        <v>0</v>
      </c>
      <c r="F26" s="37">
        <f>K26+M26</f>
        <v>70</v>
      </c>
      <c r="G26" s="37">
        <v>31</v>
      </c>
      <c r="H26" s="37">
        <v>2</v>
      </c>
      <c r="I26" s="37">
        <v>0</v>
      </c>
      <c r="J26" s="33">
        <v>0</v>
      </c>
      <c r="K26" s="36">
        <v>34</v>
      </c>
      <c r="L26" s="33">
        <v>0</v>
      </c>
      <c r="M26" s="36">
        <v>36</v>
      </c>
      <c r="N26" s="33">
        <v>0</v>
      </c>
      <c r="O26" s="36">
        <v>0</v>
      </c>
      <c r="P26" s="33">
        <v>0</v>
      </c>
      <c r="Q26" s="36">
        <v>0</v>
      </c>
    </row>
    <row r="27" spans="1:27" ht="16.5" customHeight="1">
      <c r="A27" s="8" t="s">
        <v>44</v>
      </c>
      <c r="B27" s="8" t="s">
        <v>29</v>
      </c>
      <c r="C27" s="39" t="s">
        <v>141</v>
      </c>
      <c r="D27" s="8">
        <f>SUM(D28:D29)</f>
        <v>475</v>
      </c>
      <c r="E27" s="13">
        <v>0</v>
      </c>
      <c r="F27" s="8">
        <f>SUM(F28:F29)</f>
        <v>475</v>
      </c>
      <c r="G27" s="8">
        <f>SUM(G28:G29)</f>
        <v>0</v>
      </c>
      <c r="H27" s="8">
        <f>SUM(H28:H29)</f>
        <v>20</v>
      </c>
      <c r="I27" s="8">
        <f>SUM(I28:I29)</f>
        <v>15</v>
      </c>
      <c r="J27" s="13">
        <v>0</v>
      </c>
      <c r="K27" s="9">
        <f>SUM(K28:K29)</f>
        <v>187</v>
      </c>
      <c r="L27" s="13">
        <v>0</v>
      </c>
      <c r="M27" s="9">
        <f>SUM(M28:M29)</f>
        <v>288</v>
      </c>
      <c r="N27" s="13">
        <v>0</v>
      </c>
      <c r="O27" s="9">
        <v>0</v>
      </c>
      <c r="P27" s="13">
        <v>0</v>
      </c>
      <c r="Q27" s="9">
        <v>0</v>
      </c>
    </row>
    <row r="28" spans="1:27" ht="12" customHeight="1">
      <c r="A28" s="57" t="s">
        <v>97</v>
      </c>
      <c r="B28" s="61" t="s">
        <v>69</v>
      </c>
      <c r="C28" s="37" t="s">
        <v>61</v>
      </c>
      <c r="D28" s="37">
        <f>F28</f>
        <v>231</v>
      </c>
      <c r="E28" s="47">
        <v>0</v>
      </c>
      <c r="F28" s="37">
        <f>K28+M28</f>
        <v>231</v>
      </c>
      <c r="G28" s="37">
        <v>0</v>
      </c>
      <c r="H28" s="37">
        <v>10</v>
      </c>
      <c r="I28" s="37">
        <v>9</v>
      </c>
      <c r="J28" s="33">
        <v>0</v>
      </c>
      <c r="K28" s="36">
        <v>102</v>
      </c>
      <c r="L28" s="33">
        <v>0</v>
      </c>
      <c r="M28" s="36">
        <v>129</v>
      </c>
      <c r="N28" s="47">
        <v>0</v>
      </c>
      <c r="O28" s="36">
        <v>0</v>
      </c>
      <c r="P28" s="47">
        <v>0</v>
      </c>
      <c r="Q28" s="36">
        <v>0</v>
      </c>
    </row>
    <row r="29" spans="1:27" s="59" customFormat="1" ht="15" customHeight="1">
      <c r="A29" s="57" t="s">
        <v>98</v>
      </c>
      <c r="B29" s="61" t="s">
        <v>76</v>
      </c>
      <c r="C29" s="57" t="s">
        <v>61</v>
      </c>
      <c r="D29" s="57">
        <f>F29</f>
        <v>244</v>
      </c>
      <c r="E29" s="47">
        <v>0</v>
      </c>
      <c r="F29" s="57">
        <f>K29+M29</f>
        <v>244</v>
      </c>
      <c r="G29" s="57">
        <v>0</v>
      </c>
      <c r="H29" s="57">
        <v>10</v>
      </c>
      <c r="I29" s="57">
        <v>6</v>
      </c>
      <c r="J29" s="47">
        <v>0</v>
      </c>
      <c r="K29" s="57">
        <v>85</v>
      </c>
      <c r="L29" s="47">
        <v>0</v>
      </c>
      <c r="M29" s="57">
        <v>159</v>
      </c>
      <c r="N29" s="47">
        <v>0</v>
      </c>
      <c r="O29" s="57">
        <v>0</v>
      </c>
      <c r="P29" s="47">
        <v>0</v>
      </c>
      <c r="Q29" s="57">
        <v>0</v>
      </c>
      <c r="R29" s="62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59" customFormat="1" ht="15" customHeight="1">
      <c r="A30" s="9" t="s">
        <v>171</v>
      </c>
      <c r="B30" s="9" t="s">
        <v>172</v>
      </c>
      <c r="C30" s="9"/>
      <c r="D30" s="9">
        <f>F30</f>
        <v>32</v>
      </c>
      <c r="E30" s="13">
        <v>0</v>
      </c>
      <c r="F30" s="9">
        <f>K30+M30</f>
        <v>32</v>
      </c>
      <c r="G30" s="22">
        <v>0</v>
      </c>
      <c r="H30" s="9">
        <v>0</v>
      </c>
      <c r="I30" s="9">
        <v>0</v>
      </c>
      <c r="J30" s="13">
        <v>0</v>
      </c>
      <c r="K30" s="9">
        <v>16</v>
      </c>
      <c r="L30" s="13">
        <v>0</v>
      </c>
      <c r="M30" s="9">
        <v>16</v>
      </c>
      <c r="N30" s="13">
        <v>0</v>
      </c>
      <c r="O30" s="9">
        <v>0</v>
      </c>
      <c r="P30" s="13">
        <v>0</v>
      </c>
      <c r="Q30" s="9">
        <v>0</v>
      </c>
      <c r="R30" s="62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59" customFormat="1" ht="15" customHeight="1">
      <c r="A31" s="9" t="s">
        <v>99</v>
      </c>
      <c r="B31" s="9" t="s">
        <v>100</v>
      </c>
      <c r="C31" s="9" t="s">
        <v>139</v>
      </c>
      <c r="D31" s="9">
        <f t="shared" ref="D31:I31" si="2">SUM(D32:D37)</f>
        <v>240</v>
      </c>
      <c r="E31" s="13">
        <f t="shared" si="2"/>
        <v>0</v>
      </c>
      <c r="F31" s="9">
        <f t="shared" si="2"/>
        <v>240</v>
      </c>
      <c r="G31" s="22">
        <f t="shared" si="2"/>
        <v>99</v>
      </c>
      <c r="H31" s="9">
        <f t="shared" si="2"/>
        <v>0</v>
      </c>
      <c r="I31" s="9">
        <f t="shared" si="2"/>
        <v>0</v>
      </c>
      <c r="J31" s="13">
        <v>0</v>
      </c>
      <c r="K31" s="9">
        <v>0</v>
      </c>
      <c r="L31" s="13">
        <v>0</v>
      </c>
      <c r="M31" s="9">
        <v>0</v>
      </c>
      <c r="N31" s="13">
        <v>0</v>
      </c>
      <c r="O31" s="9">
        <f>SUM(O32:O37)</f>
        <v>100</v>
      </c>
      <c r="P31" s="13">
        <f>SUM(P32:P37)</f>
        <v>0</v>
      </c>
      <c r="Q31" s="9">
        <f>SUM(Q32:Q37)</f>
        <v>140</v>
      </c>
      <c r="R31" s="62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59" customFormat="1" ht="15" customHeight="1">
      <c r="A32" s="57" t="s">
        <v>101</v>
      </c>
      <c r="B32" s="61" t="s">
        <v>102</v>
      </c>
      <c r="C32" s="57" t="s">
        <v>126</v>
      </c>
      <c r="D32" s="57">
        <f>O32+Q32</f>
        <v>36</v>
      </c>
      <c r="E32" s="47">
        <f t="shared" ref="E32:F37" si="3">N32+P32</f>
        <v>0</v>
      </c>
      <c r="F32" s="57">
        <f t="shared" si="3"/>
        <v>36</v>
      </c>
      <c r="G32" s="56">
        <v>0</v>
      </c>
      <c r="H32" s="57">
        <v>0</v>
      </c>
      <c r="I32" s="57">
        <v>0</v>
      </c>
      <c r="J32" s="47">
        <v>0</v>
      </c>
      <c r="K32" s="57">
        <v>0</v>
      </c>
      <c r="L32" s="47">
        <v>0</v>
      </c>
      <c r="M32" s="57">
        <v>0</v>
      </c>
      <c r="N32" s="47">
        <v>0</v>
      </c>
      <c r="O32" s="57">
        <v>0</v>
      </c>
      <c r="P32" s="47">
        <v>0</v>
      </c>
      <c r="Q32" s="57">
        <v>36</v>
      </c>
      <c r="R32" s="62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59" customFormat="1" ht="17.25" customHeight="1">
      <c r="A33" s="57" t="s">
        <v>103</v>
      </c>
      <c r="B33" s="61" t="s">
        <v>56</v>
      </c>
      <c r="C33" s="57" t="s">
        <v>126</v>
      </c>
      <c r="D33" s="57">
        <f>SUM(E33:F33)</f>
        <v>33</v>
      </c>
      <c r="E33" s="47">
        <f t="shared" si="3"/>
        <v>0</v>
      </c>
      <c r="F33" s="57">
        <f t="shared" si="3"/>
        <v>33</v>
      </c>
      <c r="G33" s="56">
        <v>33</v>
      </c>
      <c r="H33" s="57">
        <v>0</v>
      </c>
      <c r="I33" s="57">
        <v>0</v>
      </c>
      <c r="J33" s="47">
        <v>0</v>
      </c>
      <c r="K33" s="57">
        <v>0</v>
      </c>
      <c r="L33" s="47">
        <v>0</v>
      </c>
      <c r="M33" s="57">
        <v>0</v>
      </c>
      <c r="N33" s="47">
        <v>0</v>
      </c>
      <c r="O33" s="57">
        <v>11</v>
      </c>
      <c r="P33" s="47">
        <v>0</v>
      </c>
      <c r="Q33" s="57">
        <v>22</v>
      </c>
      <c r="R33" s="62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59" customFormat="1" ht="15" customHeight="1">
      <c r="A34" s="57" t="s">
        <v>104</v>
      </c>
      <c r="B34" s="61" t="s">
        <v>16</v>
      </c>
      <c r="C34" s="69" t="s">
        <v>66</v>
      </c>
      <c r="D34" s="57">
        <f>SUM(E34:F34)</f>
        <v>71</v>
      </c>
      <c r="E34" s="47">
        <f t="shared" si="3"/>
        <v>0</v>
      </c>
      <c r="F34" s="57">
        <f t="shared" si="3"/>
        <v>71</v>
      </c>
      <c r="G34" s="56">
        <v>10</v>
      </c>
      <c r="H34" s="57">
        <v>0</v>
      </c>
      <c r="I34" s="57">
        <v>0</v>
      </c>
      <c r="J34" s="47">
        <v>0</v>
      </c>
      <c r="K34" s="57">
        <v>0</v>
      </c>
      <c r="L34" s="47">
        <v>0</v>
      </c>
      <c r="M34" s="57">
        <v>0</v>
      </c>
      <c r="N34" s="47">
        <v>0</v>
      </c>
      <c r="O34" s="57">
        <v>71</v>
      </c>
      <c r="P34" s="47">
        <v>0</v>
      </c>
      <c r="Q34" s="57">
        <v>0</v>
      </c>
      <c r="R34" s="62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59" customFormat="1" ht="15" customHeight="1">
      <c r="A35" s="57" t="s">
        <v>105</v>
      </c>
      <c r="B35" s="61" t="s">
        <v>10</v>
      </c>
      <c r="C35" s="69" t="s">
        <v>146</v>
      </c>
      <c r="D35" s="57">
        <f>SUM(E35:F35)</f>
        <v>36</v>
      </c>
      <c r="E35" s="47">
        <f t="shared" si="3"/>
        <v>0</v>
      </c>
      <c r="F35" s="57">
        <f t="shared" si="3"/>
        <v>36</v>
      </c>
      <c r="G35" s="56">
        <v>36</v>
      </c>
      <c r="H35" s="57">
        <v>0</v>
      </c>
      <c r="I35" s="57">
        <v>0</v>
      </c>
      <c r="J35" s="47">
        <v>0</v>
      </c>
      <c r="K35" s="57">
        <v>0</v>
      </c>
      <c r="L35" s="47">
        <v>0</v>
      </c>
      <c r="M35" s="57">
        <v>0</v>
      </c>
      <c r="N35" s="47">
        <v>0</v>
      </c>
      <c r="O35" s="57">
        <v>18</v>
      </c>
      <c r="P35" s="47">
        <v>0</v>
      </c>
      <c r="Q35" s="57">
        <v>18</v>
      </c>
      <c r="R35" s="62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59" customFormat="1" ht="15" customHeight="1">
      <c r="A36" s="57" t="s">
        <v>106</v>
      </c>
      <c r="B36" s="61" t="s">
        <v>107</v>
      </c>
      <c r="C36" s="57" t="s">
        <v>126</v>
      </c>
      <c r="D36" s="57">
        <f>SUM(E36:F36)</f>
        <v>32</v>
      </c>
      <c r="E36" s="47">
        <f t="shared" si="3"/>
        <v>0</v>
      </c>
      <c r="F36" s="57">
        <f t="shared" si="3"/>
        <v>32</v>
      </c>
      <c r="G36" s="56">
        <v>8</v>
      </c>
      <c r="H36" s="57">
        <v>0</v>
      </c>
      <c r="I36" s="57">
        <v>0</v>
      </c>
      <c r="J36" s="47">
        <v>0</v>
      </c>
      <c r="K36" s="57">
        <v>0</v>
      </c>
      <c r="L36" s="47">
        <v>0</v>
      </c>
      <c r="M36" s="57">
        <v>0</v>
      </c>
      <c r="N36" s="47">
        <v>0</v>
      </c>
      <c r="O36" s="57">
        <v>0</v>
      </c>
      <c r="P36" s="47">
        <v>0</v>
      </c>
      <c r="Q36" s="57">
        <v>32</v>
      </c>
      <c r="R36" s="62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59" customFormat="1" ht="15" customHeight="1">
      <c r="A37" s="57" t="s">
        <v>108</v>
      </c>
      <c r="B37" s="61" t="s">
        <v>109</v>
      </c>
      <c r="C37" s="57" t="s">
        <v>126</v>
      </c>
      <c r="D37" s="57">
        <f>SUM(E37:F37)</f>
        <v>32</v>
      </c>
      <c r="E37" s="47">
        <f t="shared" si="3"/>
        <v>0</v>
      </c>
      <c r="F37" s="57">
        <f t="shared" si="3"/>
        <v>32</v>
      </c>
      <c r="G37" s="56">
        <v>12</v>
      </c>
      <c r="H37" s="57">
        <v>0</v>
      </c>
      <c r="I37" s="57">
        <v>0</v>
      </c>
      <c r="J37" s="47">
        <v>0</v>
      </c>
      <c r="K37" s="57">
        <v>0</v>
      </c>
      <c r="L37" s="47">
        <v>0</v>
      </c>
      <c r="M37" s="57">
        <v>0</v>
      </c>
      <c r="N37" s="47">
        <v>0</v>
      </c>
      <c r="O37" s="57">
        <v>0</v>
      </c>
      <c r="P37" s="47">
        <v>0</v>
      </c>
      <c r="Q37" s="57">
        <v>32</v>
      </c>
      <c r="R37" s="62"/>
      <c r="S37" s="63"/>
      <c r="T37" s="63"/>
      <c r="U37" s="63"/>
      <c r="V37" s="63"/>
      <c r="W37" s="63"/>
      <c r="X37" s="63"/>
      <c r="Y37" s="63"/>
      <c r="Z37" s="63"/>
      <c r="AA37" s="63"/>
    </row>
    <row r="38" spans="1:27" ht="18.75" customHeight="1">
      <c r="A38" s="8" t="s">
        <v>11</v>
      </c>
      <c r="B38" s="8" t="s">
        <v>145</v>
      </c>
      <c r="C38" s="10" t="s">
        <v>135</v>
      </c>
      <c r="D38" s="8">
        <f t="shared" ref="D38:I38" si="4">SUM(D39:D45)</f>
        <v>292</v>
      </c>
      <c r="E38" s="13">
        <f t="shared" si="4"/>
        <v>0</v>
      </c>
      <c r="F38" s="8">
        <f t="shared" si="4"/>
        <v>292</v>
      </c>
      <c r="G38" s="11">
        <f t="shared" si="4"/>
        <v>125</v>
      </c>
      <c r="H38" s="8">
        <f t="shared" si="4"/>
        <v>8</v>
      </c>
      <c r="I38" s="8">
        <f t="shared" si="4"/>
        <v>20</v>
      </c>
      <c r="J38" s="13">
        <f t="shared" ref="J38:P38" si="5">SUM(J39:J43)</f>
        <v>0</v>
      </c>
      <c r="K38" s="9">
        <f t="shared" si="5"/>
        <v>0</v>
      </c>
      <c r="L38" s="13">
        <f t="shared" si="5"/>
        <v>0</v>
      </c>
      <c r="M38" s="9">
        <f t="shared" si="5"/>
        <v>0</v>
      </c>
      <c r="N38" s="13">
        <f t="shared" si="5"/>
        <v>0</v>
      </c>
      <c r="O38" s="9">
        <f>SUM(O39:O45)</f>
        <v>224</v>
      </c>
      <c r="P38" s="13">
        <f t="shared" si="5"/>
        <v>0</v>
      </c>
      <c r="Q38" s="9">
        <f>SUM(Q39:Q45)</f>
        <v>68</v>
      </c>
      <c r="R38" s="62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59" customFormat="1" ht="18.75" customHeight="1">
      <c r="A39" s="40" t="s">
        <v>12</v>
      </c>
      <c r="B39" s="61" t="s">
        <v>110</v>
      </c>
      <c r="C39" s="57" t="s">
        <v>125</v>
      </c>
      <c r="D39" s="54">
        <f t="shared" ref="D39:D45" si="6">SUM(E39:F39)</f>
        <v>44</v>
      </c>
      <c r="E39" s="47">
        <f>N39+P39</f>
        <v>0</v>
      </c>
      <c r="F39" s="54">
        <f>O39+Q39</f>
        <v>44</v>
      </c>
      <c r="G39" s="52">
        <v>20</v>
      </c>
      <c r="H39" s="54">
        <v>2</v>
      </c>
      <c r="I39" s="54">
        <v>6</v>
      </c>
      <c r="J39" s="47">
        <v>0</v>
      </c>
      <c r="K39" s="54">
        <v>0</v>
      </c>
      <c r="L39" s="47">
        <v>0</v>
      </c>
      <c r="M39" s="54">
        <v>0</v>
      </c>
      <c r="N39" s="47">
        <v>0</v>
      </c>
      <c r="O39" s="54">
        <v>44</v>
      </c>
      <c r="P39" s="47">
        <v>0</v>
      </c>
      <c r="Q39" s="54">
        <v>0</v>
      </c>
      <c r="R39" s="62"/>
      <c r="S39" s="63"/>
      <c r="T39" s="63"/>
      <c r="U39" s="63"/>
      <c r="V39" s="63"/>
      <c r="W39" s="63"/>
      <c r="X39" s="63"/>
      <c r="Y39" s="63"/>
      <c r="Z39" s="63"/>
      <c r="AA39" s="63"/>
    </row>
    <row r="40" spans="1:27" ht="26.25" customHeight="1">
      <c r="A40" s="40" t="s">
        <v>13</v>
      </c>
      <c r="B40" s="61" t="s">
        <v>111</v>
      </c>
      <c r="C40" s="48" t="s">
        <v>125</v>
      </c>
      <c r="D40" s="37">
        <f t="shared" si="6"/>
        <v>56</v>
      </c>
      <c r="E40" s="33">
        <f>SUM(N40+P40)</f>
        <v>0</v>
      </c>
      <c r="F40" s="37">
        <f t="shared" ref="F40:F45" si="7">O40+Q40</f>
        <v>56</v>
      </c>
      <c r="G40" s="38">
        <v>30</v>
      </c>
      <c r="H40" s="37">
        <v>2</v>
      </c>
      <c r="I40" s="37">
        <v>6</v>
      </c>
      <c r="J40" s="33">
        <v>0</v>
      </c>
      <c r="K40" s="36">
        <v>0</v>
      </c>
      <c r="L40" s="33">
        <v>0</v>
      </c>
      <c r="M40" s="36">
        <v>0</v>
      </c>
      <c r="N40" s="47">
        <v>0</v>
      </c>
      <c r="O40" s="36">
        <v>56</v>
      </c>
      <c r="P40" s="47">
        <v>0</v>
      </c>
      <c r="Q40" s="36">
        <v>0</v>
      </c>
      <c r="R40" s="62"/>
      <c r="S40" s="63"/>
      <c r="T40" s="63"/>
      <c r="U40" s="63"/>
      <c r="V40" s="63"/>
      <c r="W40" s="63"/>
      <c r="X40" s="63"/>
      <c r="Y40" s="63"/>
      <c r="Z40" s="63"/>
      <c r="AA40" s="63"/>
    </row>
    <row r="41" spans="1:27" ht="26.25" customHeight="1">
      <c r="A41" s="40" t="s">
        <v>38</v>
      </c>
      <c r="B41" s="61" t="s">
        <v>112</v>
      </c>
      <c r="C41" s="57" t="s">
        <v>125</v>
      </c>
      <c r="D41" s="36">
        <f t="shared" si="6"/>
        <v>46</v>
      </c>
      <c r="E41" s="33">
        <f>N41+P41</f>
        <v>0</v>
      </c>
      <c r="F41" s="36">
        <f t="shared" si="7"/>
        <v>46</v>
      </c>
      <c r="G41" s="32">
        <v>23</v>
      </c>
      <c r="H41" s="36">
        <v>2</v>
      </c>
      <c r="I41" s="36">
        <v>4</v>
      </c>
      <c r="J41" s="33">
        <v>0</v>
      </c>
      <c r="K41" s="36">
        <v>0</v>
      </c>
      <c r="L41" s="33">
        <v>0</v>
      </c>
      <c r="M41" s="36">
        <v>0</v>
      </c>
      <c r="N41" s="47">
        <v>0</v>
      </c>
      <c r="O41" s="36">
        <v>46</v>
      </c>
      <c r="P41" s="47">
        <v>0</v>
      </c>
      <c r="Q41" s="36">
        <v>0</v>
      </c>
      <c r="R41" s="62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59" customFormat="1" ht="18.75" customHeight="1">
      <c r="A42" s="40" t="s">
        <v>14</v>
      </c>
      <c r="B42" s="40" t="s">
        <v>113</v>
      </c>
      <c r="C42" s="57" t="s">
        <v>125</v>
      </c>
      <c r="D42" s="57">
        <f t="shared" si="6"/>
        <v>46</v>
      </c>
      <c r="E42" s="47">
        <f>N42+P42</f>
        <v>0</v>
      </c>
      <c r="F42" s="57">
        <f t="shared" si="7"/>
        <v>46</v>
      </c>
      <c r="G42" s="56">
        <v>16</v>
      </c>
      <c r="H42" s="57">
        <v>2</v>
      </c>
      <c r="I42" s="57">
        <v>4</v>
      </c>
      <c r="J42" s="47">
        <v>0</v>
      </c>
      <c r="K42" s="57">
        <v>0</v>
      </c>
      <c r="L42" s="47">
        <v>0</v>
      </c>
      <c r="M42" s="57">
        <v>0</v>
      </c>
      <c r="N42" s="47">
        <v>0</v>
      </c>
      <c r="O42" s="57">
        <v>46</v>
      </c>
      <c r="P42" s="47">
        <v>0</v>
      </c>
      <c r="Q42" s="57">
        <v>0</v>
      </c>
      <c r="R42" s="62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59" customFormat="1" ht="18.75" customHeight="1">
      <c r="A43" s="40" t="s">
        <v>15</v>
      </c>
      <c r="B43" s="40" t="s">
        <v>114</v>
      </c>
      <c r="C43" s="69" t="s">
        <v>126</v>
      </c>
      <c r="D43" s="57">
        <f t="shared" si="6"/>
        <v>36</v>
      </c>
      <c r="E43" s="47">
        <f>N43+P43</f>
        <v>0</v>
      </c>
      <c r="F43" s="57">
        <f t="shared" si="7"/>
        <v>36</v>
      </c>
      <c r="G43" s="56">
        <v>12</v>
      </c>
      <c r="H43" s="57">
        <v>0</v>
      </c>
      <c r="I43" s="57">
        <v>0</v>
      </c>
      <c r="J43" s="47">
        <v>0</v>
      </c>
      <c r="K43" s="57">
        <v>0</v>
      </c>
      <c r="L43" s="47">
        <v>0</v>
      </c>
      <c r="M43" s="57">
        <v>0</v>
      </c>
      <c r="N43" s="47">
        <v>0</v>
      </c>
      <c r="O43" s="57">
        <v>0</v>
      </c>
      <c r="P43" s="47">
        <v>0</v>
      </c>
      <c r="Q43" s="57">
        <v>36</v>
      </c>
      <c r="R43" s="62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59" customFormat="1" ht="18" customHeight="1">
      <c r="A44" s="40" t="s">
        <v>115</v>
      </c>
      <c r="B44" s="40" t="s">
        <v>147</v>
      </c>
      <c r="C44" s="57" t="s">
        <v>66</v>
      </c>
      <c r="D44" s="57">
        <f t="shared" si="6"/>
        <v>32</v>
      </c>
      <c r="E44" s="47">
        <f>P44+N44</f>
        <v>0</v>
      </c>
      <c r="F44" s="57">
        <f t="shared" si="7"/>
        <v>32</v>
      </c>
      <c r="G44" s="56">
        <v>12</v>
      </c>
      <c r="H44" s="57">
        <v>0</v>
      </c>
      <c r="I44" s="57">
        <v>0</v>
      </c>
      <c r="J44" s="47">
        <v>0</v>
      </c>
      <c r="K44" s="57">
        <v>0</v>
      </c>
      <c r="L44" s="47">
        <v>0</v>
      </c>
      <c r="M44" s="57">
        <v>0</v>
      </c>
      <c r="N44" s="47">
        <v>0</v>
      </c>
      <c r="O44" s="57">
        <v>32</v>
      </c>
      <c r="P44" s="47">
        <v>0</v>
      </c>
      <c r="Q44" s="57">
        <v>0</v>
      </c>
      <c r="R44" s="62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59" customFormat="1" ht="21" customHeight="1">
      <c r="A45" s="40" t="s">
        <v>116</v>
      </c>
      <c r="B45" s="40" t="s">
        <v>117</v>
      </c>
      <c r="C45" s="69" t="s">
        <v>126</v>
      </c>
      <c r="D45" s="57">
        <f t="shared" si="6"/>
        <v>32</v>
      </c>
      <c r="E45" s="47">
        <f>P45+N45</f>
        <v>0</v>
      </c>
      <c r="F45" s="57">
        <f t="shared" si="7"/>
        <v>32</v>
      </c>
      <c r="G45" s="56">
        <v>12</v>
      </c>
      <c r="H45" s="57">
        <v>0</v>
      </c>
      <c r="I45" s="57">
        <v>0</v>
      </c>
      <c r="J45" s="47">
        <v>0</v>
      </c>
      <c r="K45" s="57">
        <v>0</v>
      </c>
      <c r="L45" s="47">
        <v>0</v>
      </c>
      <c r="M45" s="57">
        <v>0</v>
      </c>
      <c r="N45" s="47">
        <v>0</v>
      </c>
      <c r="O45" s="57">
        <v>0</v>
      </c>
      <c r="P45" s="47">
        <v>0</v>
      </c>
      <c r="Q45" s="57">
        <v>32</v>
      </c>
      <c r="R45" s="62"/>
      <c r="S45" s="63"/>
      <c r="T45" s="63"/>
      <c r="U45" s="63"/>
      <c r="V45" s="63"/>
      <c r="W45" s="63"/>
      <c r="X45" s="63"/>
      <c r="Y45" s="63"/>
      <c r="Z45" s="63"/>
      <c r="AA45" s="63"/>
    </row>
    <row r="46" spans="1:27" ht="20.25" customHeight="1">
      <c r="A46" s="9" t="s">
        <v>68</v>
      </c>
      <c r="B46" s="8" t="s">
        <v>144</v>
      </c>
      <c r="C46" s="51" t="s">
        <v>138</v>
      </c>
      <c r="D46" s="9">
        <f t="shared" ref="D46:I46" si="8">D47+D53</f>
        <v>908</v>
      </c>
      <c r="E46" s="13">
        <f t="shared" si="8"/>
        <v>0</v>
      </c>
      <c r="F46" s="9">
        <f t="shared" si="8"/>
        <v>908</v>
      </c>
      <c r="G46" s="22">
        <f t="shared" si="8"/>
        <v>154</v>
      </c>
      <c r="H46" s="9">
        <f t="shared" si="8"/>
        <v>12</v>
      </c>
      <c r="I46" s="9">
        <f t="shared" si="8"/>
        <v>32</v>
      </c>
      <c r="J46" s="13">
        <v>0</v>
      </c>
      <c r="K46" s="9">
        <v>0</v>
      </c>
      <c r="L46" s="13">
        <v>0</v>
      </c>
      <c r="M46" s="9">
        <v>0</v>
      </c>
      <c r="N46" s="13">
        <v>0</v>
      </c>
      <c r="O46" s="9">
        <f>O47+O53</f>
        <v>288</v>
      </c>
      <c r="P46" s="13">
        <f>P47+P53</f>
        <v>0</v>
      </c>
      <c r="Q46" s="9">
        <f>Q47+Q53</f>
        <v>620</v>
      </c>
      <c r="R46" s="62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59" customFormat="1" ht="47.25" customHeight="1">
      <c r="A47" s="9" t="s">
        <v>17</v>
      </c>
      <c r="B47" s="9" t="s">
        <v>148</v>
      </c>
      <c r="C47" s="9" t="s">
        <v>136</v>
      </c>
      <c r="D47" s="9">
        <f t="shared" ref="D47:I47" si="9">SUM(D48:D52)</f>
        <v>620</v>
      </c>
      <c r="E47" s="13">
        <f t="shared" si="9"/>
        <v>0</v>
      </c>
      <c r="F47" s="9">
        <f>SUM(F48:F52)</f>
        <v>620</v>
      </c>
      <c r="G47" s="22">
        <f>SUM(G48:G52)</f>
        <v>73</v>
      </c>
      <c r="H47" s="9">
        <f>SUM(H48:H52)</f>
        <v>6</v>
      </c>
      <c r="I47" s="9">
        <f t="shared" si="9"/>
        <v>14</v>
      </c>
      <c r="J47" s="13">
        <v>0</v>
      </c>
      <c r="K47" s="9">
        <v>0</v>
      </c>
      <c r="L47" s="13">
        <v>0</v>
      </c>
      <c r="M47" s="9">
        <v>0</v>
      </c>
      <c r="N47" s="13">
        <f>SUM(N48:N52)</f>
        <v>0</v>
      </c>
      <c r="O47" s="9">
        <f>SUM(O48:O52)</f>
        <v>0</v>
      </c>
      <c r="P47" s="13">
        <f>SUM(P48:P52)</f>
        <v>0</v>
      </c>
      <c r="Q47" s="9">
        <f>SUM(Q48:Q52)</f>
        <v>620</v>
      </c>
    </row>
    <row r="48" spans="1:27" ht="32.25" customHeight="1">
      <c r="A48" s="36" t="s">
        <v>18</v>
      </c>
      <c r="B48" s="16" t="s">
        <v>149</v>
      </c>
      <c r="C48" s="117" t="s">
        <v>130</v>
      </c>
      <c r="D48" s="16">
        <f>SUM(E48:F48)</f>
        <v>132</v>
      </c>
      <c r="E48" s="33">
        <f>P48+N48</f>
        <v>0</v>
      </c>
      <c r="F48" s="16">
        <f>Q48+O48</f>
        <v>132</v>
      </c>
      <c r="G48" s="19">
        <v>56</v>
      </c>
      <c r="H48" s="117">
        <v>2</v>
      </c>
      <c r="I48" s="117">
        <v>6</v>
      </c>
      <c r="J48" s="33">
        <v>0</v>
      </c>
      <c r="K48" s="36">
        <v>0</v>
      </c>
      <c r="L48" s="33">
        <v>0</v>
      </c>
      <c r="M48" s="36">
        <v>0</v>
      </c>
      <c r="N48" s="47">
        <v>0</v>
      </c>
      <c r="O48" s="36">
        <v>0</v>
      </c>
      <c r="P48" s="47">
        <v>0</v>
      </c>
      <c r="Q48" s="36">
        <v>132</v>
      </c>
    </row>
    <row r="49" spans="1:17" ht="19.5" customHeight="1">
      <c r="A49" s="55" t="s">
        <v>118</v>
      </c>
      <c r="B49" s="16" t="s">
        <v>119</v>
      </c>
      <c r="C49" s="118"/>
      <c r="D49" s="16">
        <f>SUM(E49:F49)</f>
        <v>44</v>
      </c>
      <c r="E49" s="47">
        <f>P49+N49</f>
        <v>0</v>
      </c>
      <c r="F49" s="16">
        <f>Q49+O49</f>
        <v>44</v>
      </c>
      <c r="G49" s="19">
        <v>17</v>
      </c>
      <c r="H49" s="118"/>
      <c r="I49" s="118"/>
      <c r="J49" s="47">
        <v>0</v>
      </c>
      <c r="K49" s="57">
        <v>0</v>
      </c>
      <c r="L49" s="47">
        <v>0</v>
      </c>
      <c r="M49" s="57">
        <v>0</v>
      </c>
      <c r="N49" s="47">
        <v>0</v>
      </c>
      <c r="O49" s="57">
        <v>0</v>
      </c>
      <c r="P49" s="47">
        <v>0</v>
      </c>
      <c r="Q49" s="57">
        <v>44</v>
      </c>
    </row>
    <row r="50" spans="1:17" s="59" customFormat="1" ht="15.75" customHeight="1">
      <c r="A50" s="105" t="s">
        <v>86</v>
      </c>
      <c r="B50" s="57" t="s">
        <v>19</v>
      </c>
      <c r="C50" s="115" t="s">
        <v>126</v>
      </c>
      <c r="D50" s="54">
        <f>F50</f>
        <v>180</v>
      </c>
      <c r="E50" s="47">
        <v>0</v>
      </c>
      <c r="F50" s="54">
        <f>Q50+O50</f>
        <v>180</v>
      </c>
      <c r="G50" s="52">
        <v>0</v>
      </c>
      <c r="H50" s="54">
        <v>0</v>
      </c>
      <c r="I50" s="54">
        <v>0</v>
      </c>
      <c r="J50" s="47">
        <v>0</v>
      </c>
      <c r="K50" s="54">
        <v>0</v>
      </c>
      <c r="L50" s="47">
        <v>0</v>
      </c>
      <c r="M50" s="54">
        <v>0</v>
      </c>
      <c r="N50" s="47">
        <v>0</v>
      </c>
      <c r="O50" s="54">
        <v>0</v>
      </c>
      <c r="P50" s="47">
        <v>0</v>
      </c>
      <c r="Q50" s="54">
        <v>180</v>
      </c>
    </row>
    <row r="51" spans="1:17" s="59" customFormat="1" ht="38.25" customHeight="1">
      <c r="A51" s="106"/>
      <c r="B51" s="54" t="s">
        <v>20</v>
      </c>
      <c r="C51" s="116"/>
      <c r="D51" s="54">
        <f>F51</f>
        <v>252</v>
      </c>
      <c r="E51" s="47">
        <v>0</v>
      </c>
      <c r="F51" s="54">
        <f>Q51+O51</f>
        <v>252</v>
      </c>
      <c r="G51" s="52">
        <v>0</v>
      </c>
      <c r="H51" s="54">
        <v>0</v>
      </c>
      <c r="I51" s="54">
        <v>0</v>
      </c>
      <c r="J51" s="47">
        <v>0</v>
      </c>
      <c r="K51" s="54">
        <v>0</v>
      </c>
      <c r="L51" s="47">
        <v>0</v>
      </c>
      <c r="M51" s="54">
        <v>0</v>
      </c>
      <c r="N51" s="47">
        <v>0</v>
      </c>
      <c r="O51" s="54">
        <v>0</v>
      </c>
      <c r="P51" s="47">
        <v>0</v>
      </c>
      <c r="Q51" s="54">
        <v>252</v>
      </c>
    </row>
    <row r="52" spans="1:17" ht="24.75" customHeight="1">
      <c r="A52" s="36" t="s">
        <v>64</v>
      </c>
      <c r="B52" s="36" t="s">
        <v>67</v>
      </c>
      <c r="C52" s="36" t="s">
        <v>129</v>
      </c>
      <c r="D52" s="16">
        <f>F52</f>
        <v>12</v>
      </c>
      <c r="E52" s="33">
        <v>0</v>
      </c>
      <c r="F52" s="16">
        <f>Q52+O52</f>
        <v>12</v>
      </c>
      <c r="G52" s="19">
        <v>0</v>
      </c>
      <c r="H52" s="36">
        <v>4</v>
      </c>
      <c r="I52" s="36">
        <v>8</v>
      </c>
      <c r="J52" s="33">
        <v>0</v>
      </c>
      <c r="K52" s="36">
        <v>0</v>
      </c>
      <c r="L52" s="33">
        <v>0</v>
      </c>
      <c r="M52" s="36">
        <v>0</v>
      </c>
      <c r="N52" s="47">
        <v>0</v>
      </c>
      <c r="O52" s="36">
        <v>0</v>
      </c>
      <c r="P52" s="47">
        <v>0</v>
      </c>
      <c r="Q52" s="36">
        <v>12</v>
      </c>
    </row>
    <row r="53" spans="1:17" s="59" customFormat="1" ht="40.5" customHeight="1">
      <c r="A53" s="9" t="s">
        <v>21</v>
      </c>
      <c r="B53" s="9" t="s">
        <v>133</v>
      </c>
      <c r="C53" s="60" t="s">
        <v>137</v>
      </c>
      <c r="D53" s="9">
        <f t="shared" ref="D53:I53" si="10">SUM(D54:D58)</f>
        <v>288</v>
      </c>
      <c r="E53" s="13">
        <f t="shared" si="10"/>
        <v>0</v>
      </c>
      <c r="F53" s="9">
        <f t="shared" si="10"/>
        <v>288</v>
      </c>
      <c r="G53" s="22">
        <f t="shared" si="10"/>
        <v>81</v>
      </c>
      <c r="H53" s="9">
        <f t="shared" si="10"/>
        <v>6</v>
      </c>
      <c r="I53" s="9">
        <f t="shared" si="10"/>
        <v>18</v>
      </c>
      <c r="J53" s="13">
        <v>0</v>
      </c>
      <c r="K53" s="9">
        <v>0</v>
      </c>
      <c r="L53" s="13">
        <v>0</v>
      </c>
      <c r="M53" s="9">
        <v>0</v>
      </c>
      <c r="N53" s="13">
        <f>SUM(N54:N58)</f>
        <v>0</v>
      </c>
      <c r="O53" s="9">
        <f>SUM(O54:O58)</f>
        <v>288</v>
      </c>
      <c r="P53" s="13">
        <f>SUM(P54:P58)</f>
        <v>0</v>
      </c>
      <c r="Q53" s="9">
        <f>SUM(Q54:Q58)</f>
        <v>0</v>
      </c>
    </row>
    <row r="54" spans="1:17" ht="24.75" customHeight="1">
      <c r="A54" s="48" t="s">
        <v>22</v>
      </c>
      <c r="B54" s="48" t="s">
        <v>150</v>
      </c>
      <c r="C54" s="117" t="s">
        <v>127</v>
      </c>
      <c r="D54" s="46">
        <f>SUM(E54:F54)</f>
        <v>97</v>
      </c>
      <c r="E54" s="47">
        <f t="shared" ref="E54:F55" si="11">N54+P54</f>
        <v>0</v>
      </c>
      <c r="F54" s="46">
        <f t="shared" si="11"/>
        <v>97</v>
      </c>
      <c r="G54" s="48">
        <v>66</v>
      </c>
      <c r="H54" s="115">
        <v>2</v>
      </c>
      <c r="I54" s="115">
        <v>6</v>
      </c>
      <c r="J54" s="47">
        <v>0</v>
      </c>
      <c r="K54" s="46">
        <v>0</v>
      </c>
      <c r="L54" s="47">
        <v>0</v>
      </c>
      <c r="M54" s="46">
        <v>0</v>
      </c>
      <c r="N54" s="47">
        <v>0</v>
      </c>
      <c r="O54" s="46">
        <v>97</v>
      </c>
      <c r="P54" s="47">
        <v>0</v>
      </c>
      <c r="Q54" s="46">
        <v>0</v>
      </c>
    </row>
    <row r="55" spans="1:17" ht="32.25" customHeight="1">
      <c r="A55" s="53" t="s">
        <v>120</v>
      </c>
      <c r="B55" s="48" t="s">
        <v>151</v>
      </c>
      <c r="C55" s="118"/>
      <c r="D55" s="57">
        <f>SUM(E55:F55)</f>
        <v>67</v>
      </c>
      <c r="E55" s="47">
        <f t="shared" si="11"/>
        <v>0</v>
      </c>
      <c r="F55" s="57">
        <f t="shared" si="11"/>
        <v>67</v>
      </c>
      <c r="G55" s="58">
        <v>15</v>
      </c>
      <c r="H55" s="116"/>
      <c r="I55" s="116"/>
      <c r="J55" s="47">
        <v>0</v>
      </c>
      <c r="K55" s="57">
        <v>0</v>
      </c>
      <c r="L55" s="47">
        <v>0</v>
      </c>
      <c r="M55" s="57">
        <v>0</v>
      </c>
      <c r="N55" s="47">
        <v>0</v>
      </c>
      <c r="O55" s="57">
        <v>67</v>
      </c>
      <c r="P55" s="47">
        <v>0</v>
      </c>
      <c r="Q55" s="57">
        <v>0</v>
      </c>
    </row>
    <row r="56" spans="1:17" s="59" customFormat="1" ht="21" customHeight="1">
      <c r="A56" s="105" t="s">
        <v>85</v>
      </c>
      <c r="B56" s="54" t="s">
        <v>19</v>
      </c>
      <c r="C56" s="115" t="s">
        <v>128</v>
      </c>
      <c r="D56" s="54">
        <f>F56</f>
        <v>36</v>
      </c>
      <c r="E56" s="47">
        <v>0</v>
      </c>
      <c r="F56" s="54">
        <f>O56+Q56</f>
        <v>36</v>
      </c>
      <c r="G56" s="52">
        <v>0</v>
      </c>
      <c r="H56" s="54">
        <v>0</v>
      </c>
      <c r="I56" s="54">
        <v>0</v>
      </c>
      <c r="J56" s="47">
        <v>0</v>
      </c>
      <c r="K56" s="54">
        <v>0</v>
      </c>
      <c r="L56" s="47">
        <v>0</v>
      </c>
      <c r="M56" s="54">
        <v>0</v>
      </c>
      <c r="N56" s="47">
        <v>0</v>
      </c>
      <c r="O56" s="54">
        <v>36</v>
      </c>
      <c r="P56" s="47">
        <v>0</v>
      </c>
      <c r="Q56" s="54">
        <v>0</v>
      </c>
    </row>
    <row r="57" spans="1:17" s="59" customFormat="1" ht="28.5" customHeight="1">
      <c r="A57" s="106"/>
      <c r="B57" s="54" t="s">
        <v>20</v>
      </c>
      <c r="C57" s="116"/>
      <c r="D57" s="54">
        <f>F57</f>
        <v>72</v>
      </c>
      <c r="E57" s="47">
        <v>0</v>
      </c>
      <c r="F57" s="54">
        <f>O57+Q57</f>
        <v>72</v>
      </c>
      <c r="G57" s="52">
        <v>0</v>
      </c>
      <c r="H57" s="54">
        <v>0</v>
      </c>
      <c r="I57" s="54">
        <v>0</v>
      </c>
      <c r="J57" s="47">
        <v>0</v>
      </c>
      <c r="K57" s="54">
        <v>0</v>
      </c>
      <c r="L57" s="47">
        <v>0</v>
      </c>
      <c r="M57" s="54">
        <v>0</v>
      </c>
      <c r="N57" s="47">
        <v>0</v>
      </c>
      <c r="O57" s="54">
        <v>72</v>
      </c>
      <c r="P57" s="47">
        <v>0</v>
      </c>
      <c r="Q57" s="54">
        <v>0</v>
      </c>
    </row>
    <row r="58" spans="1:17" ht="15.75" customHeight="1">
      <c r="A58" s="34" t="s">
        <v>65</v>
      </c>
      <c r="B58" s="53" t="s">
        <v>121</v>
      </c>
      <c r="C58" s="34" t="s">
        <v>125</v>
      </c>
      <c r="D58" s="34">
        <f>F58</f>
        <v>16</v>
      </c>
      <c r="E58" s="14">
        <v>0</v>
      </c>
      <c r="F58" s="34">
        <f>Q58+O58</f>
        <v>16</v>
      </c>
      <c r="G58" s="12">
        <v>0</v>
      </c>
      <c r="H58" s="30">
        <v>4</v>
      </c>
      <c r="I58" s="30">
        <v>12</v>
      </c>
      <c r="J58" s="14">
        <v>0</v>
      </c>
      <c r="K58" s="30">
        <v>0</v>
      </c>
      <c r="L58" s="14">
        <v>0</v>
      </c>
      <c r="M58" s="30">
        <v>0</v>
      </c>
      <c r="N58" s="14">
        <v>0</v>
      </c>
      <c r="O58" s="30">
        <v>16</v>
      </c>
      <c r="P58" s="14">
        <v>0</v>
      </c>
      <c r="Q58" s="30">
        <v>0</v>
      </c>
    </row>
    <row r="59" spans="1:17" ht="18.75" customHeight="1">
      <c r="A59" s="18" t="s">
        <v>24</v>
      </c>
      <c r="B59" s="18" t="s">
        <v>25</v>
      </c>
      <c r="C59" s="17"/>
      <c r="D59" s="17">
        <f>F59</f>
        <v>36</v>
      </c>
      <c r="E59" s="23">
        <v>0</v>
      </c>
      <c r="F59" s="17">
        <f>Q59</f>
        <v>36</v>
      </c>
      <c r="G59" s="17">
        <v>0</v>
      </c>
      <c r="H59" s="17">
        <v>0</v>
      </c>
      <c r="I59" s="17">
        <v>0</v>
      </c>
      <c r="J59" s="23">
        <v>0</v>
      </c>
      <c r="K59" s="17">
        <v>0</v>
      </c>
      <c r="L59" s="23">
        <v>0</v>
      </c>
      <c r="M59" s="17">
        <v>0</v>
      </c>
      <c r="N59" s="23">
        <v>0</v>
      </c>
      <c r="O59" s="17">
        <v>0</v>
      </c>
      <c r="P59" s="23">
        <v>0</v>
      </c>
      <c r="Q59" s="17">
        <v>36</v>
      </c>
    </row>
    <row r="60" spans="1:17" ht="19.5" customHeight="1">
      <c r="A60" s="109" t="s">
        <v>23</v>
      </c>
      <c r="B60" s="110"/>
      <c r="C60" s="41" t="s">
        <v>143</v>
      </c>
      <c r="D60" s="31">
        <f>D59+D46+D38+D31+D14</f>
        <v>2952</v>
      </c>
      <c r="E60" s="15">
        <f>E59+E46+E38+E31+E14</f>
        <v>0</v>
      </c>
      <c r="F60" s="35">
        <f>SUM(F59+F46+F38+F31+F14)</f>
        <v>2952</v>
      </c>
      <c r="G60" s="31">
        <f>G46+G38+G31+G14</f>
        <v>613</v>
      </c>
      <c r="H60" s="35">
        <f>H46+H38+H31+H14</f>
        <v>68</v>
      </c>
      <c r="I60" s="35">
        <f>I46+I38+I31+I14</f>
        <v>76</v>
      </c>
      <c r="J60" s="15">
        <f>J46+J38+J31+J14</f>
        <v>0</v>
      </c>
      <c r="K60" s="31">
        <f>K14</f>
        <v>612</v>
      </c>
      <c r="L60" s="15">
        <f>L46+L38+L31+L14</f>
        <v>0</v>
      </c>
      <c r="M60" s="31">
        <f>M14</f>
        <v>864</v>
      </c>
      <c r="N60" s="15">
        <f>N46+N38+N31+N14</f>
        <v>0</v>
      </c>
      <c r="O60" s="31">
        <f>O46+O38+O31</f>
        <v>612</v>
      </c>
      <c r="P60" s="15">
        <f>P46+P38+P31+P14</f>
        <v>0</v>
      </c>
      <c r="Q60" s="31">
        <f>Q59+Q46+Q38+Q31</f>
        <v>864</v>
      </c>
    </row>
    <row r="61" spans="1:17" ht="27.75" customHeight="1">
      <c r="A61" s="111" t="s">
        <v>122</v>
      </c>
      <c r="B61" s="111"/>
      <c r="C61" s="111"/>
      <c r="D61" s="111"/>
      <c r="E61" s="111"/>
      <c r="F61" s="111"/>
      <c r="G61" s="112" t="s">
        <v>30</v>
      </c>
      <c r="H61" s="113" t="s">
        <v>132</v>
      </c>
      <c r="I61" s="114"/>
      <c r="J61" s="107">
        <f>K60-J62-J63</f>
        <v>612</v>
      </c>
      <c r="K61" s="108"/>
      <c r="L61" s="107">
        <f>M60-L62-L63</f>
        <v>864</v>
      </c>
      <c r="M61" s="108"/>
      <c r="N61" s="107">
        <f>O60-N62-N63</f>
        <v>504</v>
      </c>
      <c r="O61" s="108"/>
      <c r="P61" s="107">
        <f>Q60-P62-P63-Q59</f>
        <v>396</v>
      </c>
      <c r="Q61" s="108"/>
    </row>
    <row r="62" spans="1:17" ht="27" customHeight="1">
      <c r="A62" s="111"/>
      <c r="B62" s="111"/>
      <c r="C62" s="111"/>
      <c r="D62" s="111"/>
      <c r="E62" s="111"/>
      <c r="F62" s="111"/>
      <c r="G62" s="112"/>
      <c r="H62" s="113" t="s">
        <v>131</v>
      </c>
      <c r="I62" s="114"/>
      <c r="J62" s="107">
        <v>0</v>
      </c>
      <c r="K62" s="108"/>
      <c r="L62" s="107">
        <v>0</v>
      </c>
      <c r="M62" s="108"/>
      <c r="N62" s="107">
        <f>O56+O50</f>
        <v>36</v>
      </c>
      <c r="O62" s="108"/>
      <c r="P62" s="107">
        <f>Q56+Q50</f>
        <v>180</v>
      </c>
      <c r="Q62" s="108"/>
    </row>
    <row r="63" spans="1:17" ht="36" customHeight="1">
      <c r="A63" s="111"/>
      <c r="B63" s="111"/>
      <c r="C63" s="111"/>
      <c r="D63" s="111"/>
      <c r="E63" s="111"/>
      <c r="F63" s="111"/>
      <c r="G63" s="112"/>
      <c r="H63" s="113" t="s">
        <v>84</v>
      </c>
      <c r="I63" s="114"/>
      <c r="J63" s="107">
        <v>0</v>
      </c>
      <c r="K63" s="108"/>
      <c r="L63" s="107">
        <v>0</v>
      </c>
      <c r="M63" s="108"/>
      <c r="N63" s="107">
        <f>O57+O51</f>
        <v>72</v>
      </c>
      <c r="O63" s="108"/>
      <c r="P63" s="107">
        <f>Q57+Q51</f>
        <v>252</v>
      </c>
      <c r="Q63" s="108"/>
    </row>
    <row r="64" spans="1:17" ht="18" customHeight="1">
      <c r="A64" s="111"/>
      <c r="B64" s="111"/>
      <c r="C64" s="111"/>
      <c r="D64" s="111"/>
      <c r="E64" s="111"/>
      <c r="F64" s="111"/>
      <c r="G64" s="112"/>
      <c r="H64" s="113" t="s">
        <v>123</v>
      </c>
      <c r="I64" s="114"/>
      <c r="J64" s="107">
        <v>1</v>
      </c>
      <c r="K64" s="108"/>
      <c r="L64" s="107">
        <v>8</v>
      </c>
      <c r="M64" s="108"/>
      <c r="N64" s="107">
        <v>4</v>
      </c>
      <c r="O64" s="108"/>
      <c r="P64" s="107">
        <v>6</v>
      </c>
      <c r="Q64" s="108"/>
    </row>
    <row r="65" spans="1:17" ht="16.5" customHeight="1">
      <c r="A65" s="111"/>
      <c r="B65" s="111"/>
      <c r="C65" s="111"/>
      <c r="D65" s="111"/>
      <c r="E65" s="111"/>
      <c r="F65" s="111"/>
      <c r="G65" s="112"/>
      <c r="H65" s="113" t="s">
        <v>124</v>
      </c>
      <c r="I65" s="114"/>
      <c r="J65" s="107">
        <v>0</v>
      </c>
      <c r="K65" s="108"/>
      <c r="L65" s="107">
        <v>3</v>
      </c>
      <c r="M65" s="108"/>
      <c r="N65" s="107">
        <v>6</v>
      </c>
      <c r="O65" s="108"/>
      <c r="P65" s="107">
        <v>2</v>
      </c>
      <c r="Q65" s="108"/>
    </row>
  </sheetData>
  <mergeCells count="57">
    <mergeCell ref="C48:C49"/>
    <mergeCell ref="H54:H55"/>
    <mergeCell ref="I54:I55"/>
    <mergeCell ref="H48:H49"/>
    <mergeCell ref="I48:I49"/>
    <mergeCell ref="N65:O65"/>
    <mergeCell ref="P65:Q65"/>
    <mergeCell ref="H65:I65"/>
    <mergeCell ref="H64:I64"/>
    <mergeCell ref="L65:M65"/>
    <mergeCell ref="L64:M64"/>
    <mergeCell ref="J64:K64"/>
    <mergeCell ref="D2:Q2"/>
    <mergeCell ref="A4:A12"/>
    <mergeCell ref="B4:B12"/>
    <mergeCell ref="C4:C12"/>
    <mergeCell ref="D5:D12"/>
    <mergeCell ref="E5:E12"/>
    <mergeCell ref="J4:Q4"/>
    <mergeCell ref="H6:H12"/>
    <mergeCell ref="I6:I12"/>
    <mergeCell ref="F5:F12"/>
    <mergeCell ref="G6:G12"/>
    <mergeCell ref="G5:I5"/>
    <mergeCell ref="D4:I4"/>
    <mergeCell ref="N5:Q5"/>
    <mergeCell ref="N6:O11"/>
    <mergeCell ref="P6:Q11"/>
    <mergeCell ref="J5:M5"/>
    <mergeCell ref="J6:K11"/>
    <mergeCell ref="L6:M11"/>
    <mergeCell ref="P63:Q63"/>
    <mergeCell ref="P64:Q64"/>
    <mergeCell ref="N63:O63"/>
    <mergeCell ref="N64:O64"/>
    <mergeCell ref="J61:K61"/>
    <mergeCell ref="P61:Q61"/>
    <mergeCell ref="L61:M61"/>
    <mergeCell ref="L63:M63"/>
    <mergeCell ref="P62:Q62"/>
    <mergeCell ref="N62:O62"/>
    <mergeCell ref="N61:O61"/>
    <mergeCell ref="L62:M62"/>
    <mergeCell ref="A56:A57"/>
    <mergeCell ref="A50:A51"/>
    <mergeCell ref="J63:K63"/>
    <mergeCell ref="J62:K62"/>
    <mergeCell ref="A60:B60"/>
    <mergeCell ref="A61:F65"/>
    <mergeCell ref="G61:G65"/>
    <mergeCell ref="J65:K65"/>
    <mergeCell ref="H61:I61"/>
    <mergeCell ref="H62:I62"/>
    <mergeCell ref="H63:I63"/>
    <mergeCell ref="C50:C51"/>
    <mergeCell ref="C54:C55"/>
    <mergeCell ref="C56:C5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3"/>
  <sheetViews>
    <sheetView topLeftCell="A40" zoomScale="118" zoomScaleNormal="118" workbookViewId="0">
      <selection activeCell="H61" sqref="H61"/>
    </sheetView>
  </sheetViews>
  <sheetFormatPr defaultRowHeight="15"/>
  <cols>
    <col min="1" max="1" width="5.42578125" customWidth="1"/>
    <col min="2" max="2" width="12.28515625" customWidth="1"/>
    <col min="5" max="5" width="6.42578125" customWidth="1"/>
    <col min="9" max="9" width="13.5703125" customWidth="1"/>
  </cols>
  <sheetData>
    <row r="2" spans="1:9" ht="15.75">
      <c r="B2" s="100" t="s">
        <v>39</v>
      </c>
      <c r="C2" s="100"/>
      <c r="D2" s="100"/>
      <c r="E2" s="100"/>
      <c r="F2" s="100"/>
      <c r="G2" s="100"/>
      <c r="H2" s="100"/>
      <c r="I2" s="100"/>
    </row>
    <row r="3" spans="1:9" ht="15.75">
      <c r="B3" s="7"/>
      <c r="C3" s="7"/>
      <c r="D3" s="7"/>
      <c r="E3" s="7"/>
      <c r="F3" s="7"/>
      <c r="G3" s="7"/>
      <c r="H3" s="7"/>
      <c r="I3" s="7"/>
    </row>
    <row r="4" spans="1:9" ht="15" customHeight="1">
      <c r="A4" s="141" t="s">
        <v>152</v>
      </c>
      <c r="B4" s="141"/>
      <c r="C4" s="141"/>
      <c r="D4" s="141"/>
      <c r="E4" s="141"/>
      <c r="F4" s="141"/>
      <c r="G4" s="141"/>
      <c r="H4" s="141"/>
      <c r="I4" s="141"/>
    </row>
    <row r="5" spans="1:9" ht="15" customHeight="1">
      <c r="A5" s="141"/>
      <c r="B5" s="141"/>
      <c r="C5" s="141"/>
      <c r="D5" s="141"/>
      <c r="E5" s="141"/>
      <c r="F5" s="141"/>
      <c r="G5" s="141"/>
      <c r="H5" s="141"/>
      <c r="I5" s="141"/>
    </row>
    <row r="6" spans="1:9" ht="15" customHeight="1">
      <c r="A6" s="141"/>
      <c r="B6" s="141"/>
      <c r="C6" s="141"/>
      <c r="D6" s="141"/>
      <c r="E6" s="141"/>
      <c r="F6" s="141"/>
      <c r="G6" s="141"/>
      <c r="H6" s="141"/>
      <c r="I6" s="141"/>
    </row>
    <row r="7" spans="1:9" ht="15" customHeight="1">
      <c r="A7" s="141"/>
      <c r="B7" s="141"/>
      <c r="C7" s="141"/>
      <c r="D7" s="141"/>
      <c r="E7" s="141"/>
      <c r="F7" s="141"/>
      <c r="G7" s="141"/>
      <c r="H7" s="141"/>
      <c r="I7" s="141"/>
    </row>
    <row r="8" spans="1:9" ht="1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9" ht="15" customHeight="1">
      <c r="A9" s="141"/>
      <c r="B9" s="141"/>
      <c r="C9" s="141"/>
      <c r="D9" s="141"/>
      <c r="E9" s="141"/>
      <c r="F9" s="141"/>
      <c r="G9" s="141"/>
      <c r="H9" s="141"/>
      <c r="I9" s="141"/>
    </row>
    <row r="10" spans="1:9" ht="15" customHeight="1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9" ht="15" customHeight="1">
      <c r="A11" s="141"/>
      <c r="B11" s="141"/>
      <c r="C11" s="141"/>
      <c r="D11" s="141"/>
      <c r="E11" s="141"/>
      <c r="F11" s="141"/>
      <c r="G11" s="141"/>
      <c r="H11" s="141"/>
      <c r="I11" s="141"/>
    </row>
    <row r="12" spans="1:9" ht="15" customHeight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ht="15" customHeight="1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ht="15" customHeight="1">
      <c r="A14" s="141"/>
      <c r="B14" s="141"/>
      <c r="C14" s="141"/>
      <c r="D14" s="141"/>
      <c r="E14" s="141"/>
      <c r="F14" s="141"/>
      <c r="G14" s="141"/>
      <c r="H14" s="141"/>
      <c r="I14" s="141"/>
    </row>
    <row r="15" spans="1:9" ht="1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15" customHeight="1">
      <c r="A16" s="141"/>
      <c r="B16" s="141"/>
      <c r="C16" s="141"/>
      <c r="D16" s="141"/>
      <c r="E16" s="141"/>
      <c r="F16" s="141"/>
      <c r="G16" s="141"/>
      <c r="H16" s="141"/>
      <c r="I16" s="141"/>
    </row>
    <row r="17" spans="1:9" ht="15" customHeight="1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 ht="15" customHeight="1">
      <c r="A18" s="141"/>
      <c r="B18" s="141"/>
      <c r="C18" s="141"/>
      <c r="D18" s="141"/>
      <c r="E18" s="141"/>
      <c r="F18" s="141"/>
      <c r="G18" s="141"/>
      <c r="H18" s="141"/>
      <c r="I18" s="141"/>
    </row>
    <row r="19" spans="1:9" ht="15" customHeight="1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ht="15" customHeight="1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ht="15" customHeight="1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 ht="15" customHeight="1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 ht="15" customHeight="1">
      <c r="A23" s="141"/>
      <c r="B23" s="141"/>
      <c r="C23" s="141"/>
      <c r="D23" s="141"/>
      <c r="E23" s="141"/>
      <c r="F23" s="141"/>
      <c r="G23" s="141"/>
      <c r="H23" s="141"/>
      <c r="I23" s="141"/>
    </row>
    <row r="24" spans="1:9" ht="15" customHeight="1">
      <c r="A24" s="141"/>
      <c r="B24" s="141"/>
      <c r="C24" s="141"/>
      <c r="D24" s="141"/>
      <c r="E24" s="141"/>
      <c r="F24" s="141"/>
      <c r="G24" s="141"/>
      <c r="H24" s="141"/>
      <c r="I24" s="141"/>
    </row>
    <row r="25" spans="1:9" ht="15" customHeight="1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 ht="15" customHeight="1">
      <c r="A26" s="141"/>
      <c r="B26" s="141"/>
      <c r="C26" s="141"/>
      <c r="D26" s="141"/>
      <c r="E26" s="141"/>
      <c r="F26" s="141"/>
      <c r="G26" s="141"/>
      <c r="H26" s="141"/>
      <c r="I26" s="141"/>
    </row>
    <row r="27" spans="1:9" ht="15" customHeight="1">
      <c r="A27" s="141"/>
      <c r="B27" s="141"/>
      <c r="C27" s="141"/>
      <c r="D27" s="141"/>
      <c r="E27" s="141"/>
      <c r="F27" s="141"/>
      <c r="G27" s="141"/>
      <c r="H27" s="141"/>
      <c r="I27" s="141"/>
    </row>
    <row r="28" spans="1:9" ht="15" customHeight="1">
      <c r="A28" s="141"/>
      <c r="B28" s="141"/>
      <c r="C28" s="141"/>
      <c r="D28" s="141"/>
      <c r="E28" s="141"/>
      <c r="F28" s="141"/>
      <c r="G28" s="141"/>
      <c r="H28" s="141"/>
      <c r="I28" s="141"/>
    </row>
    <row r="29" spans="1:9" ht="15" customHeight="1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 ht="15" customHeight="1">
      <c r="A30" s="141"/>
      <c r="B30" s="141"/>
      <c r="C30" s="141"/>
      <c r="D30" s="141"/>
      <c r="E30" s="141"/>
      <c r="F30" s="141"/>
      <c r="G30" s="141"/>
      <c r="H30" s="141"/>
      <c r="I30" s="141"/>
    </row>
    <row r="31" spans="1:9" ht="15" customHeight="1">
      <c r="A31" s="141"/>
      <c r="B31" s="141"/>
      <c r="C31" s="141"/>
      <c r="D31" s="141"/>
      <c r="E31" s="141"/>
      <c r="F31" s="141"/>
      <c r="G31" s="141"/>
      <c r="H31" s="141"/>
      <c r="I31" s="141"/>
    </row>
    <row r="32" spans="1:9" ht="15" customHeight="1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 ht="15" customHeight="1">
      <c r="A33" s="141"/>
      <c r="B33" s="141"/>
      <c r="C33" s="141"/>
      <c r="D33" s="141"/>
      <c r="E33" s="141"/>
      <c r="F33" s="141"/>
      <c r="G33" s="141"/>
      <c r="H33" s="141"/>
      <c r="I33" s="141"/>
    </row>
    <row r="34" spans="1:9" ht="15" customHeight="1">
      <c r="A34" s="141"/>
      <c r="B34" s="141"/>
      <c r="C34" s="141"/>
      <c r="D34" s="141"/>
      <c r="E34" s="141"/>
      <c r="F34" s="141"/>
      <c r="G34" s="141"/>
      <c r="H34" s="141"/>
      <c r="I34" s="141"/>
    </row>
    <row r="35" spans="1:9" ht="15" customHeight="1">
      <c r="A35" s="141"/>
      <c r="B35" s="141"/>
      <c r="C35" s="141"/>
      <c r="D35" s="141"/>
      <c r="E35" s="141"/>
      <c r="F35" s="141"/>
      <c r="G35" s="141"/>
      <c r="H35" s="141"/>
      <c r="I35" s="141"/>
    </row>
    <row r="36" spans="1:9" ht="15" customHeight="1">
      <c r="A36" s="141"/>
      <c r="B36" s="141"/>
      <c r="C36" s="141"/>
      <c r="D36" s="141"/>
      <c r="E36" s="141"/>
      <c r="F36" s="141"/>
      <c r="G36" s="141"/>
      <c r="H36" s="141"/>
      <c r="I36" s="141"/>
    </row>
    <row r="37" spans="1:9" ht="15" customHeight="1">
      <c r="A37" s="141"/>
      <c r="B37" s="141"/>
      <c r="C37" s="141"/>
      <c r="D37" s="141"/>
      <c r="E37" s="141"/>
      <c r="F37" s="141"/>
      <c r="G37" s="141"/>
      <c r="H37" s="141"/>
      <c r="I37" s="141"/>
    </row>
    <row r="38" spans="1:9" ht="15" customHeight="1">
      <c r="A38" s="141"/>
      <c r="B38" s="141"/>
      <c r="C38" s="141"/>
      <c r="D38" s="141"/>
      <c r="E38" s="141"/>
      <c r="F38" s="141"/>
      <c r="G38" s="141"/>
      <c r="H38" s="141"/>
      <c r="I38" s="141"/>
    </row>
    <row r="39" spans="1:9" ht="15" customHeight="1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 ht="15" customHeight="1">
      <c r="A40" s="141"/>
      <c r="B40" s="141"/>
      <c r="C40" s="141"/>
      <c r="D40" s="141"/>
      <c r="E40" s="141"/>
      <c r="F40" s="141"/>
      <c r="G40" s="141"/>
      <c r="H40" s="141"/>
      <c r="I40" s="141"/>
    </row>
    <row r="41" spans="1:9" ht="15" customHeight="1">
      <c r="A41" s="141"/>
      <c r="B41" s="141"/>
      <c r="C41" s="141"/>
      <c r="D41" s="141"/>
      <c r="E41" s="141"/>
      <c r="F41" s="141"/>
      <c r="G41" s="141"/>
      <c r="H41" s="141"/>
      <c r="I41" s="141"/>
    </row>
    <row r="42" spans="1:9" ht="15" customHeight="1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 ht="15" customHeight="1">
      <c r="A43" s="141"/>
      <c r="B43" s="141"/>
      <c r="C43" s="141"/>
      <c r="D43" s="141"/>
      <c r="E43" s="141"/>
      <c r="F43" s="141"/>
      <c r="G43" s="141"/>
      <c r="H43" s="141"/>
      <c r="I43" s="141"/>
    </row>
    <row r="44" spans="1:9" ht="15" customHeight="1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 ht="15" customHeight="1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 ht="15" customHeight="1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 ht="15" customHeight="1">
      <c r="A47" s="141"/>
      <c r="B47" s="141"/>
      <c r="C47" s="141"/>
      <c r="D47" s="141"/>
      <c r="E47" s="141"/>
      <c r="F47" s="141"/>
      <c r="G47" s="141"/>
      <c r="H47" s="141"/>
      <c r="I47" s="141"/>
    </row>
    <row r="48" spans="1:9" ht="15" customHeight="1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 ht="15" customHeight="1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 ht="15" customHeight="1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 ht="15" customHeight="1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 ht="15" customHeight="1">
      <c r="A52" s="141"/>
      <c r="B52" s="141"/>
      <c r="C52" s="141"/>
      <c r="D52" s="141"/>
      <c r="E52" s="141"/>
      <c r="F52" s="141"/>
      <c r="G52" s="141"/>
      <c r="H52" s="141"/>
      <c r="I52" s="141"/>
    </row>
    <row r="53" spans="1:9" ht="15" customHeight="1">
      <c r="A53" s="141"/>
      <c r="B53" s="141"/>
      <c r="C53" s="141"/>
      <c r="D53" s="141"/>
      <c r="E53" s="141"/>
      <c r="F53" s="141"/>
      <c r="G53" s="141"/>
      <c r="H53" s="141"/>
      <c r="I53" s="141"/>
    </row>
    <row r="54" spans="1:9" ht="15" customHeight="1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 ht="15" customHeight="1">
      <c r="A55" s="141"/>
      <c r="B55" s="141"/>
      <c r="C55" s="141"/>
      <c r="D55" s="141"/>
      <c r="E55" s="141"/>
      <c r="F55" s="141"/>
      <c r="G55" s="141"/>
      <c r="H55" s="141"/>
      <c r="I55" s="141"/>
    </row>
    <row r="56" spans="1:9" ht="15" customHeight="1">
      <c r="A56" s="44"/>
    </row>
    <row r="57" spans="1:9" ht="16.5" customHeight="1">
      <c r="A57" s="44"/>
    </row>
    <row r="58" spans="1:9" ht="15" customHeight="1">
      <c r="A58" s="44"/>
    </row>
    <row r="59" spans="1:9" ht="17.25" customHeight="1">
      <c r="A59" s="44"/>
    </row>
    <row r="60" spans="1:9" ht="13.5" customHeight="1">
      <c r="A60" s="44"/>
    </row>
    <row r="61" spans="1:9" ht="21" customHeight="1">
      <c r="A61" s="44"/>
    </row>
    <row r="62" spans="1:9" ht="16.5" customHeight="1">
      <c r="A62" s="43"/>
    </row>
    <row r="63" spans="1:9" ht="18" customHeight="1">
      <c r="A63" s="43"/>
    </row>
    <row r="64" spans="1:9" ht="18.75" customHeight="1">
      <c r="A64" s="43"/>
    </row>
    <row r="65" spans="1:1" ht="17.25" customHeight="1">
      <c r="A65" s="43"/>
    </row>
    <row r="66" spans="1:1" ht="18.75" customHeight="1">
      <c r="A66" s="43"/>
    </row>
    <row r="67" spans="1:1" ht="18.75" customHeight="1">
      <c r="A67" s="43"/>
    </row>
    <row r="68" spans="1:1" ht="13.5" customHeight="1">
      <c r="A68" s="43"/>
    </row>
    <row r="69" spans="1:1" ht="15" customHeight="1">
      <c r="A69" s="43"/>
    </row>
    <row r="70" spans="1:1" ht="16.5" customHeight="1">
      <c r="A70" s="43"/>
    </row>
    <row r="71" spans="1:1" ht="21" customHeight="1">
      <c r="A71" s="43"/>
    </row>
    <row r="72" spans="1:1" ht="15" customHeight="1">
      <c r="A72" s="43"/>
    </row>
    <row r="73" spans="1:1" ht="15" customHeight="1">
      <c r="A73" s="43"/>
    </row>
    <row r="74" spans="1:1" ht="15.75" customHeight="1">
      <c r="A74" s="43"/>
    </row>
    <row r="75" spans="1:1" ht="18.75" customHeight="1">
      <c r="A75" s="43"/>
    </row>
    <row r="76" spans="1:1" ht="18" customHeight="1">
      <c r="A76" s="43"/>
    </row>
    <row r="77" spans="1:1" ht="21.75" customHeight="1">
      <c r="A77" s="43"/>
    </row>
    <row r="78" spans="1:1" ht="15.75" customHeight="1">
      <c r="A78" s="43"/>
    </row>
    <row r="79" spans="1:1" ht="18" customHeight="1">
      <c r="A79" s="43"/>
    </row>
    <row r="80" spans="1:1" ht="32.25" customHeight="1">
      <c r="A80" s="43"/>
    </row>
    <row r="81" spans="1:9" ht="19.5" customHeight="1">
      <c r="A81" s="43"/>
    </row>
    <row r="82" spans="1:9" ht="15" customHeight="1">
      <c r="A82" s="43"/>
    </row>
    <row r="83" spans="1:9" ht="15" customHeight="1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5" customHeight="1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5" customHeight="1">
      <c r="A85" s="43"/>
      <c r="B85" s="43"/>
      <c r="C85" s="143"/>
      <c r="D85" s="143"/>
      <c r="E85" s="143"/>
      <c r="F85" s="143"/>
      <c r="G85" s="143"/>
      <c r="H85" s="143"/>
      <c r="I85" s="143"/>
    </row>
    <row r="86" spans="1:9" ht="15" customHeight="1">
      <c r="A86" s="144" t="s">
        <v>89</v>
      </c>
      <c r="B86" s="144"/>
      <c r="C86" s="144"/>
      <c r="D86" s="144"/>
      <c r="E86" s="144"/>
      <c r="F86" s="144"/>
      <c r="G86" s="144"/>
      <c r="H86" s="144"/>
      <c r="I86" s="144"/>
    </row>
    <row r="87" spans="1:9" ht="15" customHeight="1">
      <c r="A87" s="144"/>
      <c r="B87" s="144"/>
      <c r="C87" s="144"/>
      <c r="D87" s="144"/>
      <c r="E87" s="144"/>
      <c r="F87" s="144"/>
      <c r="G87" s="144"/>
      <c r="H87" s="144"/>
      <c r="I87" s="144"/>
    </row>
    <row r="88" spans="1:9" ht="15" customHeight="1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ht="15" customHeight="1">
      <c r="A89" s="144"/>
      <c r="B89" s="144"/>
      <c r="C89" s="144"/>
      <c r="D89" s="144"/>
      <c r="E89" s="144"/>
      <c r="F89" s="144"/>
      <c r="G89" s="144"/>
      <c r="H89" s="144"/>
      <c r="I89" s="144"/>
    </row>
    <row r="90" spans="1:9" ht="15" customHeight="1">
      <c r="A90" s="144"/>
      <c r="B90" s="144"/>
      <c r="C90" s="144"/>
      <c r="D90" s="144"/>
      <c r="E90" s="144"/>
      <c r="F90" s="144"/>
      <c r="G90" s="144"/>
      <c r="H90" s="144"/>
      <c r="I90" s="144"/>
    </row>
    <row r="91" spans="1:9" ht="15" customHeight="1">
      <c r="A91" s="144"/>
      <c r="B91" s="144"/>
      <c r="C91" s="144"/>
      <c r="D91" s="144"/>
      <c r="E91" s="144"/>
      <c r="F91" s="144"/>
      <c r="G91" s="144"/>
      <c r="H91" s="144"/>
      <c r="I91" s="144"/>
    </row>
    <row r="92" spans="1:9" ht="15" customHeight="1">
      <c r="A92" s="144"/>
      <c r="B92" s="144"/>
      <c r="C92" s="144"/>
      <c r="D92" s="144"/>
      <c r="E92" s="144"/>
      <c r="F92" s="144"/>
      <c r="G92" s="144"/>
      <c r="H92" s="144"/>
      <c r="I92" s="144"/>
    </row>
    <row r="93" spans="1:9" ht="15" customHeight="1">
      <c r="A93" s="144"/>
      <c r="B93" s="144"/>
      <c r="C93" s="144"/>
      <c r="D93" s="144"/>
      <c r="E93" s="144"/>
      <c r="F93" s="144"/>
      <c r="G93" s="144"/>
      <c r="H93" s="144"/>
      <c r="I93" s="144"/>
    </row>
    <row r="94" spans="1:9" ht="15" customHeight="1">
      <c r="A94" s="144"/>
      <c r="B94" s="144"/>
      <c r="C94" s="144"/>
      <c r="D94" s="144"/>
      <c r="E94" s="144"/>
      <c r="F94" s="144"/>
      <c r="G94" s="144"/>
      <c r="H94" s="144"/>
      <c r="I94" s="144"/>
    </row>
    <row r="95" spans="1:9" ht="15" customHeight="1">
      <c r="A95" s="144"/>
      <c r="B95" s="144"/>
      <c r="C95" s="144"/>
      <c r="D95" s="144"/>
      <c r="E95" s="144"/>
      <c r="F95" s="144"/>
      <c r="G95" s="144"/>
      <c r="H95" s="144"/>
      <c r="I95" s="144"/>
    </row>
    <row r="96" spans="1:9" ht="15" customHeight="1">
      <c r="A96" s="144"/>
      <c r="B96" s="144"/>
      <c r="C96" s="144"/>
      <c r="D96" s="144"/>
      <c r="E96" s="144"/>
      <c r="F96" s="144"/>
      <c r="G96" s="144"/>
      <c r="H96" s="144"/>
      <c r="I96" s="144"/>
    </row>
    <row r="97" spans="1:9" ht="15" customHeight="1">
      <c r="A97" s="144"/>
      <c r="B97" s="144"/>
      <c r="C97" s="144"/>
      <c r="D97" s="144"/>
      <c r="E97" s="144"/>
      <c r="F97" s="144"/>
      <c r="G97" s="144"/>
      <c r="H97" s="144"/>
      <c r="I97" s="144"/>
    </row>
    <row r="98" spans="1:9" ht="15" customHeight="1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 customHeight="1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 customHeight="1">
      <c r="A100" s="42"/>
      <c r="B100" s="143"/>
      <c r="C100" s="143"/>
      <c r="D100" s="143"/>
      <c r="E100" s="143"/>
      <c r="F100" s="143"/>
      <c r="G100" s="143"/>
      <c r="H100" s="143"/>
      <c r="I100" s="143"/>
    </row>
    <row r="101" spans="1:9" ht="15" customHeight="1">
      <c r="A101" s="142"/>
      <c r="B101" s="142"/>
      <c r="C101" s="142"/>
      <c r="D101" s="142"/>
      <c r="E101" s="142"/>
      <c r="F101" s="142"/>
      <c r="G101" s="142"/>
      <c r="H101" s="142"/>
      <c r="I101" s="142"/>
    </row>
    <row r="102" spans="1:9" ht="15" customHeight="1">
      <c r="A102" s="142"/>
      <c r="B102" s="142"/>
      <c r="C102" s="142"/>
      <c r="D102" s="142"/>
      <c r="E102" s="142"/>
      <c r="F102" s="142"/>
      <c r="G102" s="142"/>
      <c r="H102" s="142"/>
      <c r="I102" s="142"/>
    </row>
    <row r="103" spans="1:9" ht="15" customHeight="1">
      <c r="A103" s="142"/>
      <c r="B103" s="142"/>
      <c r="C103" s="142"/>
      <c r="D103" s="142"/>
      <c r="E103" s="142"/>
      <c r="F103" s="142"/>
      <c r="G103" s="142"/>
      <c r="H103" s="142"/>
      <c r="I103" s="142"/>
    </row>
    <row r="104" spans="1:9" ht="15" customHeight="1">
      <c r="A104" s="142"/>
      <c r="B104" s="142"/>
      <c r="C104" s="142"/>
      <c r="D104" s="142"/>
      <c r="E104" s="142"/>
      <c r="F104" s="142"/>
      <c r="G104" s="142"/>
      <c r="H104" s="142"/>
      <c r="I104" s="142"/>
    </row>
    <row r="105" spans="1:9" ht="15" customHeight="1">
      <c r="A105" s="142"/>
      <c r="B105" s="142"/>
      <c r="C105" s="142"/>
      <c r="D105" s="142"/>
      <c r="E105" s="142"/>
      <c r="F105" s="142"/>
      <c r="G105" s="142"/>
      <c r="H105" s="142"/>
      <c r="I105" s="142"/>
    </row>
    <row r="106" spans="1:9" ht="15" customHeight="1">
      <c r="A106" s="142"/>
      <c r="B106" s="142"/>
      <c r="C106" s="142"/>
      <c r="D106" s="142"/>
      <c r="E106" s="142"/>
      <c r="F106" s="142"/>
      <c r="G106" s="142"/>
      <c r="H106" s="142"/>
      <c r="I106" s="142"/>
    </row>
    <row r="107" spans="1:9" ht="15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 customHeight="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 customHeight="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 customHeight="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 customHeight="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 customHeight="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 customHeight="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.75" customHeight="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.75" customHeight="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 customHeight="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 customHeight="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 customHeight="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 customHeight="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 customHeight="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 customHeight="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 customHeight="1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 customHeight="1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 customHeight="1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 customHeight="1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 customHeight="1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 customHeight="1">
      <c r="A128" s="5"/>
      <c r="B128" s="5"/>
      <c r="C128" s="5"/>
      <c r="D128" s="5"/>
      <c r="E128" s="5"/>
      <c r="F128" s="5"/>
      <c r="G128" s="5"/>
      <c r="H128" s="5"/>
      <c r="I128" s="5"/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.75" customHeight="1"/>
    <row r="147" ht="15.7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spans="1:9" ht="15" customHeight="1"/>
    <row r="162" spans="1:9" ht="15" customHeight="1"/>
    <row r="163" spans="1:9" ht="15" customHeight="1"/>
    <row r="164" spans="1:9" ht="15" customHeight="1"/>
    <row r="165" spans="1:9" ht="15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" customHeight="1"/>
    <row r="167" spans="1:9" ht="15" customHeight="1"/>
    <row r="168" spans="1:9" ht="15" customHeight="1"/>
    <row r="169" spans="1:9" ht="15" customHeight="1"/>
    <row r="170" spans="1:9" ht="15" customHeight="1"/>
    <row r="171" spans="1:9" ht="15" customHeight="1"/>
    <row r="172" spans="1:9" ht="15" customHeight="1"/>
    <row r="173" spans="1:9" ht="15" customHeight="1"/>
    <row r="174" spans="1:9" ht="15" customHeight="1"/>
    <row r="175" spans="1:9" ht="15" customHeight="1"/>
    <row r="176" spans="1:9" ht="15" customHeight="1"/>
    <row r="190" spans="1:9" ht="15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5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5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5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5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5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5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5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5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5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5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5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5.75">
      <c r="A203" s="5"/>
      <c r="B203" s="5"/>
      <c r="C203" s="5"/>
      <c r="D203" s="5"/>
      <c r="E203" s="5"/>
      <c r="F203" s="5"/>
      <c r="G203" s="5"/>
      <c r="H203" s="5"/>
      <c r="I203" s="5"/>
    </row>
  </sheetData>
  <mergeCells count="6">
    <mergeCell ref="B2:I2"/>
    <mergeCell ref="A4:I55"/>
    <mergeCell ref="A101:I106"/>
    <mergeCell ref="C85:I85"/>
    <mergeCell ref="A86:I97"/>
    <mergeCell ref="B100:I10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6"/>
  <sheetViews>
    <sheetView zoomScale="91" zoomScaleNormal="91" workbookViewId="0">
      <selection activeCell="Y18" sqref="Y18"/>
    </sheetView>
  </sheetViews>
  <sheetFormatPr defaultRowHeight="15"/>
  <cols>
    <col min="2" max="2" width="23.28515625" customWidth="1"/>
    <col min="3" max="3" width="12" customWidth="1"/>
    <col min="4" max="4" width="12.5703125" customWidth="1"/>
    <col min="5" max="5" width="8" customWidth="1"/>
    <col min="6" max="6" width="7.5703125" customWidth="1"/>
    <col min="7" max="7" width="6.7109375" customWidth="1"/>
    <col min="8" max="8" width="5.85546875" customWidth="1"/>
    <col min="9" max="9" width="5" customWidth="1"/>
    <col min="10" max="10" width="6.85546875" customWidth="1"/>
    <col min="11" max="11" width="7.28515625" customWidth="1"/>
    <col min="12" max="12" width="6.140625" customWidth="1"/>
    <col min="13" max="13" width="6.85546875" customWidth="1"/>
    <col min="14" max="14" width="5.28515625" customWidth="1"/>
    <col min="15" max="15" width="6.42578125" customWidth="1"/>
    <col min="16" max="17" width="5.7109375" customWidth="1"/>
    <col min="18" max="18" width="7.5703125" customWidth="1"/>
    <col min="19" max="19" width="7" customWidth="1"/>
    <col min="20" max="20" width="6" customWidth="1"/>
    <col min="21" max="21" width="5.42578125" customWidth="1"/>
  </cols>
  <sheetData>
    <row r="2" spans="1:21" ht="20.25">
      <c r="A2" s="4"/>
      <c r="B2" s="4"/>
      <c r="C2" s="4"/>
      <c r="D2" s="128" t="s">
        <v>170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21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1" ht="15" customHeight="1">
      <c r="A4" s="129" t="s">
        <v>0</v>
      </c>
      <c r="B4" s="132" t="s">
        <v>1</v>
      </c>
      <c r="C4" s="135" t="s">
        <v>2</v>
      </c>
      <c r="D4" s="138" t="s">
        <v>3</v>
      </c>
      <c r="E4" s="139"/>
      <c r="F4" s="139"/>
      <c r="G4" s="139"/>
      <c r="H4" s="139"/>
      <c r="I4" s="140"/>
      <c r="J4" s="107" t="s">
        <v>78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08"/>
    </row>
    <row r="5" spans="1:21">
      <c r="A5" s="130"/>
      <c r="B5" s="133"/>
      <c r="C5" s="135"/>
      <c r="D5" s="135" t="s">
        <v>4</v>
      </c>
      <c r="E5" s="136" t="s">
        <v>5</v>
      </c>
      <c r="F5" s="132" t="s">
        <v>58</v>
      </c>
      <c r="G5" s="138" t="s">
        <v>6</v>
      </c>
      <c r="H5" s="139"/>
      <c r="I5" s="140"/>
      <c r="J5" s="145" t="s">
        <v>26</v>
      </c>
      <c r="K5" s="145"/>
      <c r="L5" s="145"/>
      <c r="M5" s="145"/>
      <c r="N5" s="145" t="s">
        <v>7</v>
      </c>
      <c r="O5" s="145"/>
      <c r="P5" s="145"/>
      <c r="Q5" s="145"/>
      <c r="R5" s="149" t="s">
        <v>154</v>
      </c>
      <c r="S5" s="150"/>
      <c r="T5" s="150"/>
      <c r="U5" s="151"/>
    </row>
    <row r="6" spans="1:21" ht="15" customHeight="1">
      <c r="A6" s="130"/>
      <c r="B6" s="133"/>
      <c r="C6" s="135"/>
      <c r="D6" s="135"/>
      <c r="E6" s="136"/>
      <c r="F6" s="133"/>
      <c r="G6" s="132" t="s">
        <v>153</v>
      </c>
      <c r="H6" s="132" t="s">
        <v>59</v>
      </c>
      <c r="I6" s="132" t="s">
        <v>60</v>
      </c>
      <c r="J6" s="122" t="s">
        <v>80</v>
      </c>
      <c r="K6" s="123"/>
      <c r="L6" s="122" t="s">
        <v>87</v>
      </c>
      <c r="M6" s="123"/>
      <c r="N6" s="111" t="s">
        <v>88</v>
      </c>
      <c r="O6" s="111"/>
      <c r="P6" s="111" t="s">
        <v>79</v>
      </c>
      <c r="Q6" s="111"/>
      <c r="R6" s="111" t="s">
        <v>155</v>
      </c>
      <c r="S6" s="111"/>
      <c r="T6" s="111" t="s">
        <v>156</v>
      </c>
      <c r="U6" s="111"/>
    </row>
    <row r="7" spans="1:21">
      <c r="A7" s="130"/>
      <c r="B7" s="133"/>
      <c r="C7" s="135"/>
      <c r="D7" s="135"/>
      <c r="E7" s="136"/>
      <c r="F7" s="133"/>
      <c r="G7" s="133"/>
      <c r="H7" s="133"/>
      <c r="I7" s="133"/>
      <c r="J7" s="124"/>
      <c r="K7" s="125"/>
      <c r="L7" s="124"/>
      <c r="M7" s="125"/>
      <c r="N7" s="111"/>
      <c r="O7" s="111"/>
      <c r="P7" s="111"/>
      <c r="Q7" s="111"/>
      <c r="R7" s="111"/>
      <c r="S7" s="111"/>
      <c r="T7" s="111"/>
      <c r="U7" s="111"/>
    </row>
    <row r="8" spans="1:21">
      <c r="A8" s="130"/>
      <c r="B8" s="133"/>
      <c r="C8" s="135"/>
      <c r="D8" s="135"/>
      <c r="E8" s="136"/>
      <c r="F8" s="133"/>
      <c r="G8" s="133"/>
      <c r="H8" s="133"/>
      <c r="I8" s="133"/>
      <c r="J8" s="124"/>
      <c r="K8" s="125"/>
      <c r="L8" s="124"/>
      <c r="M8" s="125"/>
      <c r="N8" s="111"/>
      <c r="O8" s="111"/>
      <c r="P8" s="111"/>
      <c r="Q8" s="111"/>
      <c r="R8" s="111"/>
      <c r="S8" s="111"/>
      <c r="T8" s="111"/>
      <c r="U8" s="111"/>
    </row>
    <row r="9" spans="1:21">
      <c r="A9" s="130"/>
      <c r="B9" s="133"/>
      <c r="C9" s="135"/>
      <c r="D9" s="135"/>
      <c r="E9" s="136"/>
      <c r="F9" s="133"/>
      <c r="G9" s="133"/>
      <c r="H9" s="133"/>
      <c r="I9" s="133"/>
      <c r="J9" s="124"/>
      <c r="K9" s="125"/>
      <c r="L9" s="124"/>
      <c r="M9" s="125"/>
      <c r="N9" s="111"/>
      <c r="O9" s="111"/>
      <c r="P9" s="111"/>
      <c r="Q9" s="111"/>
      <c r="R9" s="111"/>
      <c r="S9" s="111"/>
      <c r="T9" s="111"/>
      <c r="U9" s="111"/>
    </row>
    <row r="10" spans="1:21">
      <c r="A10" s="130"/>
      <c r="B10" s="133"/>
      <c r="C10" s="135"/>
      <c r="D10" s="135"/>
      <c r="E10" s="136"/>
      <c r="F10" s="133"/>
      <c r="G10" s="133"/>
      <c r="H10" s="133"/>
      <c r="I10" s="133"/>
      <c r="J10" s="124"/>
      <c r="K10" s="125"/>
      <c r="L10" s="124"/>
      <c r="M10" s="125"/>
      <c r="N10" s="111"/>
      <c r="O10" s="111"/>
      <c r="P10" s="111"/>
      <c r="Q10" s="111"/>
      <c r="R10" s="111"/>
      <c r="S10" s="111"/>
      <c r="T10" s="111"/>
      <c r="U10" s="111"/>
    </row>
    <row r="11" spans="1:21">
      <c r="A11" s="130"/>
      <c r="B11" s="133"/>
      <c r="C11" s="135"/>
      <c r="D11" s="135"/>
      <c r="E11" s="136"/>
      <c r="F11" s="133"/>
      <c r="G11" s="133"/>
      <c r="H11" s="133"/>
      <c r="I11" s="133"/>
      <c r="J11" s="126"/>
      <c r="K11" s="127"/>
      <c r="L11" s="126"/>
      <c r="M11" s="127"/>
      <c r="N11" s="111"/>
      <c r="O11" s="111"/>
      <c r="P11" s="111"/>
      <c r="Q11" s="111"/>
      <c r="R11" s="111"/>
      <c r="S11" s="111"/>
      <c r="T11" s="111"/>
      <c r="U11" s="111"/>
    </row>
    <row r="12" spans="1:21" ht="58.5" customHeight="1">
      <c r="A12" s="131"/>
      <c r="B12" s="134"/>
      <c r="C12" s="135"/>
      <c r="D12" s="135"/>
      <c r="E12" s="136"/>
      <c r="F12" s="134"/>
      <c r="G12" s="134"/>
      <c r="H12" s="134"/>
      <c r="I12" s="134"/>
      <c r="J12" s="49" t="s">
        <v>43</v>
      </c>
      <c r="K12" s="50" t="s">
        <v>81</v>
      </c>
      <c r="L12" s="49" t="s">
        <v>43</v>
      </c>
      <c r="M12" s="50" t="s">
        <v>81</v>
      </c>
      <c r="N12" s="49" t="s">
        <v>43</v>
      </c>
      <c r="O12" s="50" t="s">
        <v>81</v>
      </c>
      <c r="P12" s="49" t="s">
        <v>43</v>
      </c>
      <c r="Q12" s="50" t="s">
        <v>81</v>
      </c>
      <c r="R12" s="49" t="s">
        <v>43</v>
      </c>
      <c r="S12" s="50" t="s">
        <v>81</v>
      </c>
      <c r="T12" s="49" t="s">
        <v>43</v>
      </c>
      <c r="U12" s="50" t="s">
        <v>81</v>
      </c>
    </row>
    <row r="13" spans="1:21">
      <c r="A13" s="8">
        <v>1</v>
      </c>
      <c r="B13" s="8">
        <v>2</v>
      </c>
      <c r="C13" s="8">
        <v>3</v>
      </c>
      <c r="D13" s="8">
        <v>4</v>
      </c>
      <c r="E13" s="13">
        <v>5</v>
      </c>
      <c r="F13" s="8">
        <v>6</v>
      </c>
      <c r="G13" s="8">
        <v>7</v>
      </c>
      <c r="H13" s="8">
        <v>8</v>
      </c>
      <c r="I13" s="8">
        <v>9</v>
      </c>
      <c r="J13" s="13">
        <v>10</v>
      </c>
      <c r="K13" s="9">
        <v>11</v>
      </c>
      <c r="L13" s="13">
        <v>12</v>
      </c>
      <c r="M13" s="9">
        <v>13</v>
      </c>
      <c r="N13" s="13">
        <v>14</v>
      </c>
      <c r="O13" s="9">
        <v>15</v>
      </c>
      <c r="P13" s="13">
        <v>16</v>
      </c>
      <c r="Q13" s="9">
        <v>17</v>
      </c>
      <c r="R13" s="13">
        <v>14</v>
      </c>
      <c r="S13" s="9">
        <v>15</v>
      </c>
      <c r="T13" s="13">
        <v>16</v>
      </c>
      <c r="U13" s="9">
        <v>17</v>
      </c>
    </row>
    <row r="14" spans="1:21" ht="24">
      <c r="A14" s="8" t="s">
        <v>27</v>
      </c>
      <c r="B14" s="8" t="s">
        <v>72</v>
      </c>
      <c r="C14" s="10" t="s">
        <v>142</v>
      </c>
      <c r="D14" s="8">
        <f>D15+D27</f>
        <v>1476</v>
      </c>
      <c r="E14" s="13">
        <v>0</v>
      </c>
      <c r="F14" s="8">
        <f>F15+F27</f>
        <v>1476</v>
      </c>
      <c r="G14" s="8">
        <f>G15+G27</f>
        <v>267</v>
      </c>
      <c r="H14" s="8">
        <f>H15+H27</f>
        <v>48</v>
      </c>
      <c r="I14" s="8">
        <f>I15+I27</f>
        <v>24</v>
      </c>
      <c r="J14" s="13">
        <v>0</v>
      </c>
      <c r="K14" s="9">
        <f>K15+K27</f>
        <v>408</v>
      </c>
      <c r="L14" s="13">
        <v>0</v>
      </c>
      <c r="M14" s="9">
        <f>M15+M27</f>
        <v>576</v>
      </c>
      <c r="N14" s="13">
        <v>0</v>
      </c>
      <c r="O14" s="9">
        <f>O15+O27</f>
        <v>354</v>
      </c>
      <c r="P14" s="13">
        <v>0</v>
      </c>
      <c r="Q14" s="9">
        <f>Q15+Q27</f>
        <v>138</v>
      </c>
      <c r="R14" s="13">
        <v>0</v>
      </c>
      <c r="S14" s="9">
        <v>0</v>
      </c>
      <c r="T14" s="13">
        <v>0</v>
      </c>
      <c r="U14" s="9">
        <v>0</v>
      </c>
    </row>
    <row r="15" spans="1:21">
      <c r="A15" s="8" t="s">
        <v>44</v>
      </c>
      <c r="B15" s="8" t="s">
        <v>28</v>
      </c>
      <c r="C15" s="39" t="s">
        <v>134</v>
      </c>
      <c r="D15" s="8">
        <f>SUM(D16:D26)</f>
        <v>1001</v>
      </c>
      <c r="E15" s="13">
        <v>0</v>
      </c>
      <c r="F15" s="9">
        <f>SUM(F16:F26)</f>
        <v>1001</v>
      </c>
      <c r="G15" s="8">
        <f>SUM(G16:G26)</f>
        <v>267</v>
      </c>
      <c r="H15" s="8">
        <f>SUM(H16:H26)</f>
        <v>28</v>
      </c>
      <c r="I15" s="8">
        <f>SUM(I16:I26)</f>
        <v>9</v>
      </c>
      <c r="J15" s="13">
        <v>0</v>
      </c>
      <c r="K15" s="9">
        <f>SUM(K16:K26)</f>
        <v>221</v>
      </c>
      <c r="L15" s="13">
        <v>0</v>
      </c>
      <c r="M15" s="9">
        <f>SUM(M16:M26)</f>
        <v>428</v>
      </c>
      <c r="N15" s="13">
        <v>0</v>
      </c>
      <c r="O15" s="9">
        <f>SUM(O16:O26)</f>
        <v>214</v>
      </c>
      <c r="P15" s="13">
        <v>0</v>
      </c>
      <c r="Q15" s="9">
        <f>SUM(Q16:Q26)</f>
        <v>138</v>
      </c>
      <c r="R15" s="13">
        <v>0</v>
      </c>
      <c r="S15" s="9">
        <v>0</v>
      </c>
      <c r="T15" s="13">
        <v>0</v>
      </c>
      <c r="U15" s="9">
        <v>0</v>
      </c>
    </row>
    <row r="16" spans="1:21">
      <c r="A16" s="79" t="s">
        <v>45</v>
      </c>
      <c r="B16" s="79" t="s">
        <v>51</v>
      </c>
      <c r="C16" s="48" t="s">
        <v>125</v>
      </c>
      <c r="D16" s="48">
        <f t="shared" ref="D16:D26" si="0">F16</f>
        <v>132</v>
      </c>
      <c r="E16" s="47">
        <v>0</v>
      </c>
      <c r="F16" s="48">
        <f t="shared" ref="F16:F26" si="1">K16+M16+O16+Q16+S16+U16</f>
        <v>132</v>
      </c>
      <c r="G16" s="48">
        <v>0</v>
      </c>
      <c r="H16" s="48">
        <v>10</v>
      </c>
      <c r="I16" s="48">
        <v>9</v>
      </c>
      <c r="J16" s="47">
        <v>0</v>
      </c>
      <c r="K16" s="79">
        <v>34</v>
      </c>
      <c r="L16" s="47">
        <v>0</v>
      </c>
      <c r="M16" s="79">
        <v>48</v>
      </c>
      <c r="N16" s="47">
        <v>0</v>
      </c>
      <c r="O16" s="79">
        <v>50</v>
      </c>
      <c r="P16" s="47">
        <v>0</v>
      </c>
      <c r="Q16" s="79">
        <v>0</v>
      </c>
      <c r="R16" s="47">
        <v>0</v>
      </c>
      <c r="S16" s="79">
        <v>0</v>
      </c>
      <c r="T16" s="47">
        <v>0</v>
      </c>
      <c r="U16" s="79">
        <v>0</v>
      </c>
    </row>
    <row r="17" spans="1:23">
      <c r="A17" s="79" t="s">
        <v>52</v>
      </c>
      <c r="B17" s="79" t="s">
        <v>50</v>
      </c>
      <c r="C17" s="48" t="s">
        <v>66</v>
      </c>
      <c r="D17" s="48">
        <f t="shared" si="0"/>
        <v>153</v>
      </c>
      <c r="E17" s="47">
        <v>0</v>
      </c>
      <c r="F17" s="48">
        <f t="shared" si="1"/>
        <v>153</v>
      </c>
      <c r="G17" s="48">
        <v>0</v>
      </c>
      <c r="H17" s="48">
        <v>2</v>
      </c>
      <c r="I17" s="48">
        <v>0</v>
      </c>
      <c r="J17" s="47">
        <v>0</v>
      </c>
      <c r="K17" s="79">
        <v>34</v>
      </c>
      <c r="L17" s="47">
        <v>0</v>
      </c>
      <c r="M17" s="79">
        <v>45</v>
      </c>
      <c r="N17" s="47">
        <v>0</v>
      </c>
      <c r="O17" s="79">
        <v>74</v>
      </c>
      <c r="P17" s="47">
        <v>0</v>
      </c>
      <c r="Q17" s="79">
        <v>0</v>
      </c>
      <c r="R17" s="47">
        <v>0</v>
      </c>
      <c r="S17" s="79">
        <v>0</v>
      </c>
      <c r="T17" s="47">
        <v>0</v>
      </c>
      <c r="U17" s="79">
        <v>0</v>
      </c>
    </row>
    <row r="18" spans="1:23">
      <c r="A18" s="79" t="s">
        <v>46</v>
      </c>
      <c r="B18" s="79" t="s">
        <v>9</v>
      </c>
      <c r="C18" s="48" t="s">
        <v>66</v>
      </c>
      <c r="D18" s="48">
        <f t="shared" si="0"/>
        <v>120</v>
      </c>
      <c r="E18" s="47">
        <v>0</v>
      </c>
      <c r="F18" s="48">
        <f t="shared" si="1"/>
        <v>120</v>
      </c>
      <c r="G18" s="48">
        <v>120</v>
      </c>
      <c r="H18" s="48">
        <v>2</v>
      </c>
      <c r="I18" s="48">
        <v>0</v>
      </c>
      <c r="J18" s="47">
        <v>0</v>
      </c>
      <c r="K18" s="79">
        <v>0</v>
      </c>
      <c r="L18" s="47">
        <v>0</v>
      </c>
      <c r="M18" s="79">
        <v>70</v>
      </c>
      <c r="N18" s="47">
        <v>0</v>
      </c>
      <c r="O18" s="79">
        <v>50</v>
      </c>
      <c r="P18" s="47">
        <v>0</v>
      </c>
      <c r="Q18" s="79">
        <v>0</v>
      </c>
      <c r="R18" s="47">
        <v>0</v>
      </c>
      <c r="S18" s="79">
        <v>0</v>
      </c>
      <c r="T18" s="47">
        <v>0</v>
      </c>
      <c r="U18" s="79">
        <v>0</v>
      </c>
      <c r="V18" s="81"/>
      <c r="W18" s="82"/>
    </row>
    <row r="19" spans="1:23">
      <c r="A19" s="79" t="s">
        <v>73</v>
      </c>
      <c r="B19" s="79" t="s">
        <v>8</v>
      </c>
      <c r="C19" s="48" t="s">
        <v>62</v>
      </c>
      <c r="D19" s="48">
        <f t="shared" si="0"/>
        <v>90</v>
      </c>
      <c r="E19" s="47">
        <v>0</v>
      </c>
      <c r="F19" s="48">
        <f t="shared" si="1"/>
        <v>90</v>
      </c>
      <c r="G19" s="48">
        <v>0</v>
      </c>
      <c r="H19" s="48">
        <v>2</v>
      </c>
      <c r="I19" s="48">
        <v>0</v>
      </c>
      <c r="J19" s="47">
        <v>0</v>
      </c>
      <c r="K19" s="79">
        <v>34</v>
      </c>
      <c r="L19" s="47">
        <v>0</v>
      </c>
      <c r="M19" s="79">
        <v>56</v>
      </c>
      <c r="N19" s="47">
        <v>0</v>
      </c>
      <c r="O19" s="79">
        <v>0</v>
      </c>
      <c r="P19" s="47">
        <v>0</v>
      </c>
      <c r="Q19" s="79">
        <v>0</v>
      </c>
      <c r="R19" s="47">
        <v>0</v>
      </c>
      <c r="S19" s="79">
        <v>0</v>
      </c>
      <c r="T19" s="47">
        <v>0</v>
      </c>
      <c r="U19" s="79">
        <v>0</v>
      </c>
    </row>
    <row r="20" spans="1:23" ht="24">
      <c r="A20" s="79" t="s">
        <v>47</v>
      </c>
      <c r="B20" s="79" t="s">
        <v>169</v>
      </c>
      <c r="C20" s="48" t="s">
        <v>77</v>
      </c>
      <c r="D20" s="48">
        <f t="shared" si="0"/>
        <v>116</v>
      </c>
      <c r="E20" s="47">
        <v>0</v>
      </c>
      <c r="F20" s="48">
        <f t="shared" si="1"/>
        <v>116</v>
      </c>
      <c r="G20" s="48">
        <v>116</v>
      </c>
      <c r="H20" s="48">
        <v>0</v>
      </c>
      <c r="I20" s="48">
        <v>0</v>
      </c>
      <c r="J20" s="47">
        <v>0</v>
      </c>
      <c r="K20" s="79">
        <v>51</v>
      </c>
      <c r="L20" s="47">
        <v>0</v>
      </c>
      <c r="M20" s="79">
        <v>65</v>
      </c>
      <c r="N20" s="47">
        <v>0</v>
      </c>
      <c r="O20" s="79">
        <v>0</v>
      </c>
      <c r="P20" s="47">
        <v>0</v>
      </c>
      <c r="Q20" s="79">
        <v>0</v>
      </c>
      <c r="R20" s="47">
        <v>0</v>
      </c>
      <c r="S20" s="79">
        <v>0</v>
      </c>
      <c r="T20" s="47">
        <v>0</v>
      </c>
      <c r="U20" s="79">
        <v>0</v>
      </c>
    </row>
    <row r="21" spans="1:23" ht="24">
      <c r="A21" s="48" t="s">
        <v>53</v>
      </c>
      <c r="B21" s="79" t="s">
        <v>71</v>
      </c>
      <c r="C21" s="48" t="s">
        <v>62</v>
      </c>
      <c r="D21" s="48">
        <f t="shared" si="0"/>
        <v>66</v>
      </c>
      <c r="E21" s="47">
        <v>0</v>
      </c>
      <c r="F21" s="48">
        <f t="shared" si="1"/>
        <v>66</v>
      </c>
      <c r="G21" s="48">
        <v>0</v>
      </c>
      <c r="H21" s="48">
        <v>2</v>
      </c>
      <c r="I21" s="48">
        <v>0</v>
      </c>
      <c r="J21" s="47">
        <v>0</v>
      </c>
      <c r="K21" s="79">
        <v>30</v>
      </c>
      <c r="L21" s="47">
        <v>0</v>
      </c>
      <c r="M21" s="79">
        <v>36</v>
      </c>
      <c r="N21" s="47">
        <v>0</v>
      </c>
      <c r="O21" s="79">
        <v>0</v>
      </c>
      <c r="P21" s="47">
        <v>0</v>
      </c>
      <c r="Q21" s="79">
        <v>0</v>
      </c>
      <c r="R21" s="47">
        <v>0</v>
      </c>
      <c r="S21" s="79">
        <v>0</v>
      </c>
      <c r="T21" s="47">
        <v>0</v>
      </c>
      <c r="U21" s="79">
        <v>0</v>
      </c>
    </row>
    <row r="22" spans="1:23">
      <c r="A22" s="79" t="s">
        <v>70</v>
      </c>
      <c r="B22" s="79" t="s">
        <v>74</v>
      </c>
      <c r="C22" s="48" t="s">
        <v>62</v>
      </c>
      <c r="D22" s="48">
        <f t="shared" si="0"/>
        <v>70</v>
      </c>
      <c r="E22" s="47">
        <v>0</v>
      </c>
      <c r="F22" s="48">
        <f t="shared" si="1"/>
        <v>70</v>
      </c>
      <c r="G22" s="48">
        <v>0</v>
      </c>
      <c r="H22" s="48">
        <v>2</v>
      </c>
      <c r="I22" s="48">
        <v>0</v>
      </c>
      <c r="J22" s="47">
        <v>0</v>
      </c>
      <c r="K22" s="79">
        <v>16</v>
      </c>
      <c r="L22" s="47">
        <v>0</v>
      </c>
      <c r="M22" s="79">
        <v>54</v>
      </c>
      <c r="N22" s="47">
        <v>0</v>
      </c>
      <c r="O22" s="79">
        <v>0</v>
      </c>
      <c r="P22" s="47">
        <v>0</v>
      </c>
      <c r="Q22" s="79">
        <v>0</v>
      </c>
      <c r="R22" s="47">
        <v>0</v>
      </c>
      <c r="S22" s="79">
        <v>0</v>
      </c>
      <c r="T22" s="47">
        <v>0</v>
      </c>
      <c r="U22" s="79">
        <v>0</v>
      </c>
    </row>
    <row r="23" spans="1:23">
      <c r="A23" s="79" t="s">
        <v>48</v>
      </c>
      <c r="B23" s="79" t="s">
        <v>90</v>
      </c>
      <c r="C23" s="48" t="s">
        <v>126</v>
      </c>
      <c r="D23" s="48">
        <f t="shared" si="0"/>
        <v>98</v>
      </c>
      <c r="E23" s="47">
        <v>0</v>
      </c>
      <c r="F23" s="48">
        <f t="shared" si="1"/>
        <v>98</v>
      </c>
      <c r="G23" s="48">
        <v>0</v>
      </c>
      <c r="H23" s="48">
        <v>2</v>
      </c>
      <c r="I23" s="48">
        <v>0</v>
      </c>
      <c r="J23" s="47">
        <v>0</v>
      </c>
      <c r="K23" s="79">
        <v>0</v>
      </c>
      <c r="L23" s="47">
        <v>0</v>
      </c>
      <c r="M23" s="79">
        <v>0</v>
      </c>
      <c r="N23" s="47">
        <v>0</v>
      </c>
      <c r="O23" s="79">
        <v>0</v>
      </c>
      <c r="P23" s="47">
        <v>0</v>
      </c>
      <c r="Q23" s="79">
        <v>98</v>
      </c>
      <c r="R23" s="47">
        <v>0</v>
      </c>
      <c r="S23" s="79">
        <v>0</v>
      </c>
      <c r="T23" s="47">
        <v>0</v>
      </c>
      <c r="U23" s="79">
        <v>0</v>
      </c>
    </row>
    <row r="24" spans="1:23">
      <c r="A24" s="79" t="s">
        <v>54</v>
      </c>
      <c r="B24" s="79" t="s">
        <v>75</v>
      </c>
      <c r="C24" s="79" t="s">
        <v>62</v>
      </c>
      <c r="D24" s="79">
        <f t="shared" si="0"/>
        <v>46</v>
      </c>
      <c r="E24" s="47">
        <v>0</v>
      </c>
      <c r="F24" s="79">
        <f t="shared" si="1"/>
        <v>46</v>
      </c>
      <c r="G24" s="79">
        <v>0</v>
      </c>
      <c r="H24" s="79">
        <v>2</v>
      </c>
      <c r="I24" s="79">
        <v>0</v>
      </c>
      <c r="J24" s="47">
        <v>0</v>
      </c>
      <c r="K24" s="79">
        <v>22</v>
      </c>
      <c r="L24" s="47">
        <v>0</v>
      </c>
      <c r="M24" s="79">
        <v>24</v>
      </c>
      <c r="N24" s="47">
        <v>0</v>
      </c>
      <c r="O24" s="79">
        <v>0</v>
      </c>
      <c r="P24" s="47">
        <v>0</v>
      </c>
      <c r="Q24" s="79">
        <v>0</v>
      </c>
      <c r="R24" s="47">
        <v>0</v>
      </c>
      <c r="S24" s="79">
        <v>0</v>
      </c>
      <c r="T24" s="47">
        <v>0</v>
      </c>
      <c r="U24" s="79">
        <v>0</v>
      </c>
    </row>
    <row r="25" spans="1:23">
      <c r="A25" s="79" t="s">
        <v>57</v>
      </c>
      <c r="B25" s="79" t="s">
        <v>31</v>
      </c>
      <c r="C25" s="48" t="s">
        <v>126</v>
      </c>
      <c r="D25" s="48">
        <f t="shared" si="0"/>
        <v>40</v>
      </c>
      <c r="E25" s="47">
        <v>0</v>
      </c>
      <c r="F25" s="48">
        <f t="shared" si="1"/>
        <v>40</v>
      </c>
      <c r="G25" s="48">
        <v>0</v>
      </c>
      <c r="H25" s="48">
        <v>2</v>
      </c>
      <c r="I25" s="48">
        <v>0</v>
      </c>
      <c r="J25" s="47">
        <v>0</v>
      </c>
      <c r="K25" s="79">
        <v>0</v>
      </c>
      <c r="L25" s="47">
        <v>0</v>
      </c>
      <c r="M25" s="79">
        <v>0</v>
      </c>
      <c r="N25" s="47">
        <v>0</v>
      </c>
      <c r="O25" s="79">
        <v>0</v>
      </c>
      <c r="P25" s="47">
        <v>0</v>
      </c>
      <c r="Q25" s="79">
        <v>40</v>
      </c>
      <c r="R25" s="47">
        <v>0</v>
      </c>
      <c r="S25" s="79">
        <v>0</v>
      </c>
      <c r="T25" s="47">
        <v>0</v>
      </c>
      <c r="U25" s="79">
        <v>0</v>
      </c>
    </row>
    <row r="26" spans="1:23">
      <c r="A26" s="79" t="s">
        <v>55</v>
      </c>
      <c r="B26" s="79" t="s">
        <v>49</v>
      </c>
      <c r="C26" s="48" t="s">
        <v>66</v>
      </c>
      <c r="D26" s="48">
        <f t="shared" si="0"/>
        <v>70</v>
      </c>
      <c r="E26" s="47">
        <v>0</v>
      </c>
      <c r="F26" s="48">
        <f t="shared" si="1"/>
        <v>70</v>
      </c>
      <c r="G26" s="48">
        <v>31</v>
      </c>
      <c r="H26" s="48">
        <v>2</v>
      </c>
      <c r="I26" s="48">
        <v>0</v>
      </c>
      <c r="J26" s="47">
        <v>0</v>
      </c>
      <c r="K26" s="79">
        <v>0</v>
      </c>
      <c r="L26" s="47">
        <v>0</v>
      </c>
      <c r="M26" s="79">
        <v>30</v>
      </c>
      <c r="N26" s="47">
        <v>0</v>
      </c>
      <c r="O26" s="79">
        <v>40</v>
      </c>
      <c r="P26" s="47">
        <v>0</v>
      </c>
      <c r="Q26" s="79">
        <v>0</v>
      </c>
      <c r="R26" s="47">
        <v>0</v>
      </c>
      <c r="S26" s="79">
        <v>0</v>
      </c>
      <c r="T26" s="47">
        <v>0</v>
      </c>
      <c r="U26" s="79">
        <v>0</v>
      </c>
    </row>
    <row r="27" spans="1:23">
      <c r="A27" s="8" t="s">
        <v>44</v>
      </c>
      <c r="B27" s="8" t="s">
        <v>29</v>
      </c>
      <c r="C27" s="39" t="s">
        <v>141</v>
      </c>
      <c r="D27" s="8">
        <f>SUM(D28:D29)</f>
        <v>475</v>
      </c>
      <c r="E27" s="13">
        <v>0</v>
      </c>
      <c r="F27" s="8">
        <f>SUM(F28:F29)</f>
        <v>475</v>
      </c>
      <c r="G27" s="8">
        <f>SUM(G28:G29)</f>
        <v>0</v>
      </c>
      <c r="H27" s="8">
        <f>SUM(H28:H29)</f>
        <v>20</v>
      </c>
      <c r="I27" s="8">
        <f>SUM(I28:I29)</f>
        <v>15</v>
      </c>
      <c r="J27" s="13">
        <v>0</v>
      </c>
      <c r="K27" s="9">
        <f>SUM(K28:K29)</f>
        <v>187</v>
      </c>
      <c r="L27" s="13">
        <v>0</v>
      </c>
      <c r="M27" s="9">
        <f>SUM(M28:M29)</f>
        <v>148</v>
      </c>
      <c r="N27" s="13">
        <v>0</v>
      </c>
      <c r="O27" s="9">
        <f>SUM(O28:O30)</f>
        <v>140</v>
      </c>
      <c r="P27" s="13">
        <v>0</v>
      </c>
      <c r="Q27" s="9">
        <v>0</v>
      </c>
      <c r="R27" s="13">
        <v>0</v>
      </c>
      <c r="S27" s="9">
        <v>0</v>
      </c>
      <c r="T27" s="13">
        <v>0</v>
      </c>
      <c r="U27" s="9">
        <v>0</v>
      </c>
    </row>
    <row r="28" spans="1:23">
      <c r="A28" s="79" t="s">
        <v>97</v>
      </c>
      <c r="B28" s="79" t="s">
        <v>69</v>
      </c>
      <c r="C28" s="48" t="s">
        <v>125</v>
      </c>
      <c r="D28" s="48">
        <f>F28</f>
        <v>231</v>
      </c>
      <c r="E28" s="47">
        <v>0</v>
      </c>
      <c r="F28" s="48">
        <f>K28+M28+O28+Q28</f>
        <v>231</v>
      </c>
      <c r="G28" s="48">
        <v>0</v>
      </c>
      <c r="H28" s="48">
        <v>10</v>
      </c>
      <c r="I28" s="48">
        <v>9</v>
      </c>
      <c r="J28" s="47">
        <v>0</v>
      </c>
      <c r="K28" s="79">
        <v>102</v>
      </c>
      <c r="L28" s="47">
        <v>0</v>
      </c>
      <c r="M28" s="79">
        <v>59</v>
      </c>
      <c r="N28" s="47">
        <v>0</v>
      </c>
      <c r="O28" s="79">
        <v>70</v>
      </c>
      <c r="P28" s="47">
        <v>0</v>
      </c>
      <c r="Q28" s="79">
        <v>0</v>
      </c>
      <c r="R28" s="47">
        <v>0</v>
      </c>
      <c r="S28" s="79">
        <v>0</v>
      </c>
      <c r="T28" s="47">
        <v>0</v>
      </c>
      <c r="U28" s="79">
        <v>0</v>
      </c>
    </row>
    <row r="29" spans="1:23">
      <c r="A29" s="79" t="s">
        <v>98</v>
      </c>
      <c r="B29" s="79" t="s">
        <v>76</v>
      </c>
      <c r="C29" s="79" t="s">
        <v>125</v>
      </c>
      <c r="D29" s="79">
        <f>F29</f>
        <v>244</v>
      </c>
      <c r="E29" s="47">
        <v>0</v>
      </c>
      <c r="F29" s="79">
        <f>K29+M29+O29+Q29+S29+U29</f>
        <v>244</v>
      </c>
      <c r="G29" s="79">
        <v>0</v>
      </c>
      <c r="H29" s="79">
        <v>10</v>
      </c>
      <c r="I29" s="79">
        <v>6</v>
      </c>
      <c r="J29" s="47">
        <v>0</v>
      </c>
      <c r="K29" s="79">
        <v>85</v>
      </c>
      <c r="L29" s="47">
        <v>0</v>
      </c>
      <c r="M29" s="79">
        <v>89</v>
      </c>
      <c r="N29" s="47">
        <v>0</v>
      </c>
      <c r="O29" s="79">
        <v>70</v>
      </c>
      <c r="P29" s="47">
        <v>0</v>
      </c>
      <c r="Q29" s="79">
        <v>0</v>
      </c>
      <c r="R29" s="47">
        <v>0</v>
      </c>
      <c r="S29" s="79">
        <v>0</v>
      </c>
      <c r="T29" s="47">
        <v>0</v>
      </c>
      <c r="U29" s="79">
        <v>0</v>
      </c>
    </row>
    <row r="30" spans="1:23">
      <c r="A30" s="9"/>
      <c r="B30" s="9" t="s">
        <v>140</v>
      </c>
      <c r="C30" s="9"/>
      <c r="D30" s="9">
        <v>0</v>
      </c>
      <c r="E30" s="13">
        <v>0</v>
      </c>
      <c r="F30" s="9">
        <v>0</v>
      </c>
      <c r="G30" s="22">
        <v>0</v>
      </c>
      <c r="H30" s="9">
        <v>0</v>
      </c>
      <c r="I30" s="9">
        <v>0</v>
      </c>
      <c r="J30" s="47">
        <v>0</v>
      </c>
      <c r="K30" s="79">
        <v>0</v>
      </c>
      <c r="L30" s="47">
        <v>0</v>
      </c>
      <c r="M30" s="79">
        <v>0</v>
      </c>
      <c r="N30" s="47">
        <v>0</v>
      </c>
      <c r="O30" s="79">
        <v>0</v>
      </c>
      <c r="P30" s="47">
        <v>0</v>
      </c>
      <c r="Q30" s="79">
        <v>0</v>
      </c>
      <c r="R30" s="13">
        <v>0</v>
      </c>
      <c r="S30" s="9">
        <v>0</v>
      </c>
      <c r="T30" s="13">
        <v>0</v>
      </c>
      <c r="U30" s="9">
        <v>0</v>
      </c>
    </row>
    <row r="31" spans="1:23" ht="24" customHeight="1">
      <c r="A31" s="9" t="s">
        <v>99</v>
      </c>
      <c r="B31" s="9" t="s">
        <v>100</v>
      </c>
      <c r="C31" s="9" t="s">
        <v>139</v>
      </c>
      <c r="D31" s="9">
        <f t="shared" ref="D31:I31" si="2">SUM(D32:D37)</f>
        <v>240</v>
      </c>
      <c r="E31" s="13">
        <f t="shared" si="2"/>
        <v>0</v>
      </c>
      <c r="F31" s="9">
        <f t="shared" si="2"/>
        <v>240</v>
      </c>
      <c r="G31" s="22">
        <f t="shared" si="2"/>
        <v>99</v>
      </c>
      <c r="H31" s="9">
        <f t="shared" si="2"/>
        <v>0</v>
      </c>
      <c r="I31" s="9">
        <f t="shared" si="2"/>
        <v>0</v>
      </c>
      <c r="J31" s="13">
        <v>0</v>
      </c>
      <c r="K31" s="9">
        <v>0</v>
      </c>
      <c r="L31" s="13">
        <v>0</v>
      </c>
      <c r="M31" s="9">
        <v>0</v>
      </c>
      <c r="N31" s="13">
        <v>0</v>
      </c>
      <c r="O31" s="9">
        <f>SUM(O32:O37)</f>
        <v>29</v>
      </c>
      <c r="P31" s="13">
        <f>SUM(P32:P37)</f>
        <v>0</v>
      </c>
      <c r="Q31" s="9">
        <f>SUM(Q32:Q37)</f>
        <v>171</v>
      </c>
      <c r="R31" s="13">
        <v>0</v>
      </c>
      <c r="S31" s="9">
        <f>SUM(S32:S37)</f>
        <v>40</v>
      </c>
      <c r="T31" s="13">
        <f>SUM(T32:T37)</f>
        <v>0</v>
      </c>
      <c r="U31" s="9">
        <v>0</v>
      </c>
    </row>
    <row r="32" spans="1:23">
      <c r="A32" s="79" t="s">
        <v>101</v>
      </c>
      <c r="B32" s="79" t="s">
        <v>102</v>
      </c>
      <c r="C32" s="79" t="s">
        <v>126</v>
      </c>
      <c r="D32" s="79">
        <f>O32+Q32</f>
        <v>36</v>
      </c>
      <c r="E32" s="47">
        <f t="shared" ref="E32:F37" si="3">N32+P32</f>
        <v>0</v>
      </c>
      <c r="F32" s="79">
        <f t="shared" si="3"/>
        <v>36</v>
      </c>
      <c r="G32" s="77">
        <v>0</v>
      </c>
      <c r="H32" s="79">
        <v>0</v>
      </c>
      <c r="I32" s="79">
        <v>0</v>
      </c>
      <c r="J32" s="47">
        <v>0</v>
      </c>
      <c r="K32" s="79">
        <v>0</v>
      </c>
      <c r="L32" s="47">
        <v>0</v>
      </c>
      <c r="M32" s="79">
        <v>0</v>
      </c>
      <c r="N32" s="47">
        <v>0</v>
      </c>
      <c r="O32" s="79">
        <v>0</v>
      </c>
      <c r="P32" s="47">
        <v>0</v>
      </c>
      <c r="Q32" s="79">
        <v>36</v>
      </c>
      <c r="R32" s="47">
        <v>0</v>
      </c>
      <c r="S32" s="79">
        <v>0</v>
      </c>
      <c r="T32" s="47">
        <v>0</v>
      </c>
      <c r="U32" s="79">
        <v>0</v>
      </c>
    </row>
    <row r="33" spans="1:21" ht="35.25" customHeight="1">
      <c r="A33" s="79" t="s">
        <v>103</v>
      </c>
      <c r="B33" s="80" t="s">
        <v>56</v>
      </c>
      <c r="C33" s="79" t="s">
        <v>126</v>
      </c>
      <c r="D33" s="79">
        <f>SUM(E33:F33)</f>
        <v>33</v>
      </c>
      <c r="E33" s="47">
        <f t="shared" si="3"/>
        <v>0</v>
      </c>
      <c r="F33" s="79">
        <f t="shared" si="3"/>
        <v>33</v>
      </c>
      <c r="G33" s="77">
        <v>33</v>
      </c>
      <c r="H33" s="79">
        <v>0</v>
      </c>
      <c r="I33" s="79">
        <v>0</v>
      </c>
      <c r="J33" s="47">
        <v>0</v>
      </c>
      <c r="K33" s="79">
        <v>0</v>
      </c>
      <c r="L33" s="47">
        <v>0</v>
      </c>
      <c r="M33" s="79">
        <v>0</v>
      </c>
      <c r="N33" s="47">
        <v>0</v>
      </c>
      <c r="O33" s="79">
        <v>11</v>
      </c>
      <c r="P33" s="47">
        <v>0</v>
      </c>
      <c r="Q33" s="79">
        <v>22</v>
      </c>
      <c r="R33" s="47">
        <v>0</v>
      </c>
      <c r="S33" s="79">
        <v>0</v>
      </c>
      <c r="T33" s="47">
        <v>0</v>
      </c>
      <c r="U33" s="79">
        <v>0</v>
      </c>
    </row>
    <row r="34" spans="1:21" ht="24.75" customHeight="1">
      <c r="A34" s="79" t="s">
        <v>104</v>
      </c>
      <c r="B34" s="79" t="s">
        <v>16</v>
      </c>
      <c r="C34" s="79" t="s">
        <v>164</v>
      </c>
      <c r="D34" s="79">
        <f>SUM(E34:F34)</f>
        <v>71</v>
      </c>
      <c r="E34" s="47">
        <f t="shared" si="3"/>
        <v>0</v>
      </c>
      <c r="F34" s="79">
        <f>K34+M34+O34+Q34+S34+U34</f>
        <v>71</v>
      </c>
      <c r="G34" s="77">
        <v>10</v>
      </c>
      <c r="H34" s="79">
        <v>0</v>
      </c>
      <c r="I34" s="79">
        <v>0</v>
      </c>
      <c r="J34" s="47">
        <v>0</v>
      </c>
      <c r="K34" s="79">
        <v>0</v>
      </c>
      <c r="L34" s="47">
        <v>0</v>
      </c>
      <c r="M34" s="79">
        <v>0</v>
      </c>
      <c r="N34" s="47">
        <v>0</v>
      </c>
      <c r="O34" s="79">
        <v>0</v>
      </c>
      <c r="P34" s="47">
        <v>0</v>
      </c>
      <c r="Q34" s="79">
        <v>31</v>
      </c>
      <c r="R34" s="47">
        <v>0</v>
      </c>
      <c r="S34" s="79">
        <v>40</v>
      </c>
      <c r="T34" s="47">
        <v>0</v>
      </c>
      <c r="U34" s="79">
        <v>0</v>
      </c>
    </row>
    <row r="35" spans="1:21" ht="29.25" customHeight="1">
      <c r="A35" s="79" t="s">
        <v>105</v>
      </c>
      <c r="B35" s="79" t="s">
        <v>169</v>
      </c>
      <c r="C35" s="79" t="s">
        <v>163</v>
      </c>
      <c r="D35" s="79">
        <f>SUM(E35:F35)</f>
        <v>36</v>
      </c>
      <c r="E35" s="47">
        <f t="shared" si="3"/>
        <v>0</v>
      </c>
      <c r="F35" s="79">
        <f t="shared" si="3"/>
        <v>36</v>
      </c>
      <c r="G35" s="77">
        <v>36</v>
      </c>
      <c r="H35" s="79">
        <v>0</v>
      </c>
      <c r="I35" s="79">
        <v>0</v>
      </c>
      <c r="J35" s="47">
        <v>0</v>
      </c>
      <c r="K35" s="79">
        <v>0</v>
      </c>
      <c r="L35" s="47">
        <v>0</v>
      </c>
      <c r="M35" s="79">
        <v>0</v>
      </c>
      <c r="N35" s="47">
        <v>0</v>
      </c>
      <c r="O35" s="79">
        <v>18</v>
      </c>
      <c r="P35" s="47">
        <v>0</v>
      </c>
      <c r="Q35" s="79">
        <v>18</v>
      </c>
      <c r="R35" s="47">
        <v>0</v>
      </c>
      <c r="S35" s="79">
        <v>0</v>
      </c>
      <c r="T35" s="47">
        <v>0</v>
      </c>
      <c r="U35" s="79">
        <v>0</v>
      </c>
    </row>
    <row r="36" spans="1:21" ht="33" customHeight="1">
      <c r="A36" s="79" t="s">
        <v>106</v>
      </c>
      <c r="B36" s="79" t="s">
        <v>107</v>
      </c>
      <c r="C36" s="79" t="s">
        <v>126</v>
      </c>
      <c r="D36" s="79">
        <f>SUM(E36:F36)</f>
        <v>32</v>
      </c>
      <c r="E36" s="47">
        <f t="shared" si="3"/>
        <v>0</v>
      </c>
      <c r="F36" s="79">
        <f t="shared" si="3"/>
        <v>32</v>
      </c>
      <c r="G36" s="77">
        <v>8</v>
      </c>
      <c r="H36" s="79">
        <v>0</v>
      </c>
      <c r="I36" s="79">
        <v>0</v>
      </c>
      <c r="J36" s="47">
        <v>0</v>
      </c>
      <c r="K36" s="79">
        <v>0</v>
      </c>
      <c r="L36" s="47">
        <v>0</v>
      </c>
      <c r="M36" s="79">
        <v>0</v>
      </c>
      <c r="N36" s="47">
        <v>0</v>
      </c>
      <c r="O36" s="79">
        <v>0</v>
      </c>
      <c r="P36" s="47">
        <v>0</v>
      </c>
      <c r="Q36" s="79">
        <v>32</v>
      </c>
      <c r="R36" s="47">
        <v>0</v>
      </c>
      <c r="S36" s="79">
        <v>0</v>
      </c>
      <c r="T36" s="47">
        <v>0</v>
      </c>
      <c r="U36" s="79">
        <v>0</v>
      </c>
    </row>
    <row r="37" spans="1:21" ht="27.75" customHeight="1">
      <c r="A37" s="79" t="s">
        <v>108</v>
      </c>
      <c r="B37" s="79" t="s">
        <v>109</v>
      </c>
      <c r="C37" s="79" t="s">
        <v>126</v>
      </c>
      <c r="D37" s="79">
        <f>SUM(E37:F37)</f>
        <v>32</v>
      </c>
      <c r="E37" s="47">
        <f t="shared" si="3"/>
        <v>0</v>
      </c>
      <c r="F37" s="79">
        <f t="shared" si="3"/>
        <v>32</v>
      </c>
      <c r="G37" s="77">
        <v>12</v>
      </c>
      <c r="H37" s="79">
        <v>0</v>
      </c>
      <c r="I37" s="79">
        <v>0</v>
      </c>
      <c r="J37" s="47">
        <v>0</v>
      </c>
      <c r="K37" s="79">
        <v>0</v>
      </c>
      <c r="L37" s="47">
        <v>0</v>
      </c>
      <c r="M37" s="79">
        <v>0</v>
      </c>
      <c r="N37" s="47">
        <v>0</v>
      </c>
      <c r="O37" s="79">
        <v>0</v>
      </c>
      <c r="P37" s="47">
        <v>0</v>
      </c>
      <c r="Q37" s="79">
        <v>32</v>
      </c>
      <c r="R37" s="47">
        <v>0</v>
      </c>
      <c r="S37" s="79">
        <v>0</v>
      </c>
      <c r="T37" s="47">
        <v>0</v>
      </c>
      <c r="U37" s="79">
        <v>0</v>
      </c>
    </row>
    <row r="38" spans="1:21" ht="39" customHeight="1">
      <c r="A38" s="8" t="s">
        <v>11</v>
      </c>
      <c r="B38" s="8" t="s">
        <v>145</v>
      </c>
      <c r="C38" s="10" t="s">
        <v>166</v>
      </c>
      <c r="D38" s="8">
        <f t="shared" ref="D38:I38" si="4">SUM(D39:D45)</f>
        <v>292</v>
      </c>
      <c r="E38" s="13">
        <f t="shared" si="4"/>
        <v>0</v>
      </c>
      <c r="F38" s="8">
        <f t="shared" si="4"/>
        <v>292</v>
      </c>
      <c r="G38" s="11">
        <f t="shared" si="4"/>
        <v>125</v>
      </c>
      <c r="H38" s="8">
        <f t="shared" si="4"/>
        <v>8</v>
      </c>
      <c r="I38" s="8">
        <f t="shared" si="4"/>
        <v>20</v>
      </c>
      <c r="J38" s="13">
        <f t="shared" ref="J38:P38" si="5">SUM(J39:J43)</f>
        <v>0</v>
      </c>
      <c r="K38" s="9">
        <f t="shared" si="5"/>
        <v>0</v>
      </c>
      <c r="L38" s="13">
        <f t="shared" si="5"/>
        <v>0</v>
      </c>
      <c r="M38" s="9">
        <f t="shared" si="5"/>
        <v>0</v>
      </c>
      <c r="N38" s="13">
        <f t="shared" si="5"/>
        <v>0</v>
      </c>
      <c r="O38" s="9">
        <f>SUM(O39:O45)</f>
        <v>25</v>
      </c>
      <c r="P38" s="13">
        <f t="shared" si="5"/>
        <v>0</v>
      </c>
      <c r="Q38" s="9">
        <f>SUM(Q39:Q45)</f>
        <v>267</v>
      </c>
      <c r="R38" s="13">
        <f t="shared" ref="R38" si="6">SUM(R39:R43)</f>
        <v>0</v>
      </c>
      <c r="S38" s="9">
        <f>SUM(S39:S45)</f>
        <v>0</v>
      </c>
      <c r="T38" s="13">
        <f t="shared" ref="T38" si="7">SUM(T39:T43)</f>
        <v>0</v>
      </c>
      <c r="U38" s="9">
        <f>SUM(U39:U45)</f>
        <v>0</v>
      </c>
    </row>
    <row r="39" spans="1:21">
      <c r="A39" s="40" t="s">
        <v>12</v>
      </c>
      <c r="B39" s="79" t="s">
        <v>110</v>
      </c>
      <c r="C39" s="79" t="s">
        <v>129</v>
      </c>
      <c r="D39" s="79">
        <f t="shared" ref="D39:D45" si="8">SUM(E39:F39)</f>
        <v>44</v>
      </c>
      <c r="E39" s="47">
        <f>N39+P39</f>
        <v>0</v>
      </c>
      <c r="F39" s="79">
        <f>O39+Q39</f>
        <v>44</v>
      </c>
      <c r="G39" s="77">
        <v>20</v>
      </c>
      <c r="H39" s="79">
        <v>2</v>
      </c>
      <c r="I39" s="79">
        <v>6</v>
      </c>
      <c r="J39" s="47">
        <v>0</v>
      </c>
      <c r="K39" s="79">
        <v>0</v>
      </c>
      <c r="L39" s="47">
        <v>0</v>
      </c>
      <c r="M39" s="79">
        <v>0</v>
      </c>
      <c r="N39" s="47">
        <v>0</v>
      </c>
      <c r="O39" s="79">
        <v>0</v>
      </c>
      <c r="P39" s="47">
        <v>0</v>
      </c>
      <c r="Q39" s="79">
        <v>44</v>
      </c>
      <c r="R39" s="47">
        <v>0</v>
      </c>
      <c r="S39" s="79">
        <v>0</v>
      </c>
      <c r="T39" s="47">
        <v>0</v>
      </c>
      <c r="U39" s="79">
        <v>0</v>
      </c>
    </row>
    <row r="40" spans="1:21" ht="36">
      <c r="A40" s="40" t="s">
        <v>13</v>
      </c>
      <c r="B40" s="79" t="s">
        <v>111</v>
      </c>
      <c r="C40" s="48" t="s">
        <v>129</v>
      </c>
      <c r="D40" s="48">
        <f t="shared" si="8"/>
        <v>56</v>
      </c>
      <c r="E40" s="47">
        <f>SUM(N40+P40)</f>
        <v>0</v>
      </c>
      <c r="F40" s="48">
        <f t="shared" ref="F40:F45" si="9">O40+Q40</f>
        <v>56</v>
      </c>
      <c r="G40" s="78">
        <v>30</v>
      </c>
      <c r="H40" s="48">
        <v>2</v>
      </c>
      <c r="I40" s="48">
        <v>6</v>
      </c>
      <c r="J40" s="47">
        <v>0</v>
      </c>
      <c r="K40" s="79">
        <v>0</v>
      </c>
      <c r="L40" s="47">
        <v>0</v>
      </c>
      <c r="M40" s="79">
        <v>0</v>
      </c>
      <c r="N40" s="47">
        <v>0</v>
      </c>
      <c r="O40" s="79">
        <v>25</v>
      </c>
      <c r="P40" s="47">
        <v>0</v>
      </c>
      <c r="Q40" s="79">
        <v>31</v>
      </c>
      <c r="R40" s="47">
        <v>0</v>
      </c>
      <c r="S40" s="79">
        <v>0</v>
      </c>
      <c r="T40" s="47">
        <v>0</v>
      </c>
      <c r="U40" s="79">
        <v>0</v>
      </c>
    </row>
    <row r="41" spans="1:21" ht="36">
      <c r="A41" s="40" t="s">
        <v>38</v>
      </c>
      <c r="B41" s="79" t="s">
        <v>112</v>
      </c>
      <c r="C41" s="79" t="s">
        <v>129</v>
      </c>
      <c r="D41" s="79">
        <f t="shared" si="8"/>
        <v>46</v>
      </c>
      <c r="E41" s="47">
        <f>N41+P41</f>
        <v>0</v>
      </c>
      <c r="F41" s="79">
        <f t="shared" si="9"/>
        <v>46</v>
      </c>
      <c r="G41" s="77">
        <v>23</v>
      </c>
      <c r="H41" s="79">
        <v>2</v>
      </c>
      <c r="I41" s="79">
        <v>4</v>
      </c>
      <c r="J41" s="47">
        <v>0</v>
      </c>
      <c r="K41" s="79">
        <v>0</v>
      </c>
      <c r="L41" s="47">
        <v>0</v>
      </c>
      <c r="M41" s="79">
        <v>0</v>
      </c>
      <c r="N41" s="47">
        <v>0</v>
      </c>
      <c r="O41" s="79">
        <v>0</v>
      </c>
      <c r="P41" s="47">
        <v>0</v>
      </c>
      <c r="Q41" s="79">
        <v>46</v>
      </c>
      <c r="R41" s="47">
        <v>0</v>
      </c>
      <c r="S41" s="79">
        <v>0</v>
      </c>
      <c r="T41" s="47">
        <v>0</v>
      </c>
      <c r="U41" s="79">
        <v>0</v>
      </c>
    </row>
    <row r="42" spans="1:21">
      <c r="A42" s="40" t="s">
        <v>14</v>
      </c>
      <c r="B42" s="40" t="s">
        <v>113</v>
      </c>
      <c r="C42" s="79" t="s">
        <v>129</v>
      </c>
      <c r="D42" s="79">
        <f t="shared" si="8"/>
        <v>46</v>
      </c>
      <c r="E42" s="47">
        <f>N42+P42</f>
        <v>0</v>
      </c>
      <c r="F42" s="79">
        <f t="shared" si="9"/>
        <v>46</v>
      </c>
      <c r="G42" s="77">
        <v>16</v>
      </c>
      <c r="H42" s="79">
        <v>2</v>
      </c>
      <c r="I42" s="79">
        <v>4</v>
      </c>
      <c r="J42" s="47">
        <v>0</v>
      </c>
      <c r="K42" s="79">
        <v>0</v>
      </c>
      <c r="L42" s="47">
        <v>0</v>
      </c>
      <c r="M42" s="79">
        <v>0</v>
      </c>
      <c r="N42" s="47">
        <v>0</v>
      </c>
      <c r="O42" s="79">
        <v>0</v>
      </c>
      <c r="P42" s="47">
        <v>0</v>
      </c>
      <c r="Q42" s="79">
        <v>46</v>
      </c>
      <c r="R42" s="47">
        <v>0</v>
      </c>
      <c r="S42" s="79">
        <v>0</v>
      </c>
      <c r="T42" s="47">
        <v>0</v>
      </c>
      <c r="U42" s="79">
        <v>0</v>
      </c>
    </row>
    <row r="43" spans="1:21">
      <c r="A43" s="40" t="s">
        <v>15</v>
      </c>
      <c r="B43" s="40" t="s">
        <v>114</v>
      </c>
      <c r="C43" s="79" t="s">
        <v>129</v>
      </c>
      <c r="D43" s="79">
        <f t="shared" si="8"/>
        <v>36</v>
      </c>
      <c r="E43" s="47">
        <f>N43+P43</f>
        <v>0</v>
      </c>
      <c r="F43" s="79">
        <f t="shared" si="9"/>
        <v>36</v>
      </c>
      <c r="G43" s="77">
        <v>12</v>
      </c>
      <c r="H43" s="79">
        <v>0</v>
      </c>
      <c r="I43" s="79">
        <v>0</v>
      </c>
      <c r="J43" s="47">
        <v>0</v>
      </c>
      <c r="K43" s="79">
        <v>0</v>
      </c>
      <c r="L43" s="47">
        <v>0</v>
      </c>
      <c r="M43" s="79">
        <v>0</v>
      </c>
      <c r="N43" s="47">
        <v>0</v>
      </c>
      <c r="O43" s="79">
        <v>0</v>
      </c>
      <c r="P43" s="47">
        <v>0</v>
      </c>
      <c r="Q43" s="79">
        <v>36</v>
      </c>
      <c r="R43" s="47">
        <v>0</v>
      </c>
      <c r="S43" s="79">
        <v>0</v>
      </c>
      <c r="T43" s="47">
        <v>0</v>
      </c>
      <c r="U43" s="79">
        <v>0</v>
      </c>
    </row>
    <row r="44" spans="1:21">
      <c r="A44" s="40" t="s">
        <v>115</v>
      </c>
      <c r="B44" s="40" t="s">
        <v>147</v>
      </c>
      <c r="C44" s="115" t="s">
        <v>126</v>
      </c>
      <c r="D44" s="79">
        <f t="shared" si="8"/>
        <v>32</v>
      </c>
      <c r="E44" s="47">
        <f>P44+N44</f>
        <v>0</v>
      </c>
      <c r="F44" s="79">
        <f t="shared" si="9"/>
        <v>32</v>
      </c>
      <c r="G44" s="77">
        <v>12</v>
      </c>
      <c r="H44" s="79">
        <v>0</v>
      </c>
      <c r="I44" s="79">
        <v>0</v>
      </c>
      <c r="J44" s="47">
        <v>0</v>
      </c>
      <c r="K44" s="79">
        <v>0</v>
      </c>
      <c r="L44" s="47">
        <v>0</v>
      </c>
      <c r="M44" s="79">
        <v>0</v>
      </c>
      <c r="N44" s="47">
        <v>0</v>
      </c>
      <c r="O44" s="79">
        <v>0</v>
      </c>
      <c r="P44" s="47">
        <v>0</v>
      </c>
      <c r="Q44" s="79">
        <v>32</v>
      </c>
      <c r="R44" s="47">
        <v>0</v>
      </c>
      <c r="S44" s="79">
        <v>0</v>
      </c>
      <c r="T44" s="47">
        <v>0</v>
      </c>
      <c r="U44" s="79">
        <v>0</v>
      </c>
    </row>
    <row r="45" spans="1:21" ht="24">
      <c r="A45" s="40" t="s">
        <v>116</v>
      </c>
      <c r="B45" s="40" t="s">
        <v>117</v>
      </c>
      <c r="C45" s="116"/>
      <c r="D45" s="79">
        <f t="shared" si="8"/>
        <v>32</v>
      </c>
      <c r="E45" s="47">
        <f>P45+N45</f>
        <v>0</v>
      </c>
      <c r="F45" s="79">
        <f t="shared" si="9"/>
        <v>32</v>
      </c>
      <c r="G45" s="77">
        <v>12</v>
      </c>
      <c r="H45" s="79">
        <v>0</v>
      </c>
      <c r="I45" s="79">
        <v>0</v>
      </c>
      <c r="J45" s="47">
        <v>0</v>
      </c>
      <c r="K45" s="79">
        <v>0</v>
      </c>
      <c r="L45" s="47">
        <v>0</v>
      </c>
      <c r="M45" s="79">
        <v>0</v>
      </c>
      <c r="N45" s="47">
        <v>0</v>
      </c>
      <c r="O45" s="79">
        <v>0</v>
      </c>
      <c r="P45" s="47">
        <v>0</v>
      </c>
      <c r="Q45" s="79">
        <v>32</v>
      </c>
      <c r="R45" s="47">
        <v>0</v>
      </c>
      <c r="S45" s="79">
        <v>0</v>
      </c>
      <c r="T45" s="47">
        <v>0</v>
      </c>
      <c r="U45" s="79">
        <v>0</v>
      </c>
    </row>
    <row r="46" spans="1:21">
      <c r="A46" s="9" t="s">
        <v>68</v>
      </c>
      <c r="B46" s="8" t="s">
        <v>144</v>
      </c>
      <c r="C46" s="51" t="s">
        <v>138</v>
      </c>
      <c r="D46" s="9">
        <f t="shared" ref="D46:I46" si="10">D47+D53</f>
        <v>908</v>
      </c>
      <c r="E46" s="13">
        <f t="shared" si="10"/>
        <v>0</v>
      </c>
      <c r="F46" s="9">
        <f t="shared" si="10"/>
        <v>908</v>
      </c>
      <c r="G46" s="22">
        <f t="shared" si="10"/>
        <v>154</v>
      </c>
      <c r="H46" s="9">
        <f t="shared" si="10"/>
        <v>12</v>
      </c>
      <c r="I46" s="9">
        <f t="shared" si="10"/>
        <v>32</v>
      </c>
      <c r="J46" s="13">
        <v>0</v>
      </c>
      <c r="K46" s="9">
        <v>0</v>
      </c>
      <c r="L46" s="13">
        <v>0</v>
      </c>
      <c r="M46" s="9">
        <v>0</v>
      </c>
      <c r="N46" s="13">
        <v>0</v>
      </c>
      <c r="O46" s="9">
        <f>O47+O53</f>
        <v>0</v>
      </c>
      <c r="P46" s="13">
        <f>P47+P53</f>
        <v>0</v>
      </c>
      <c r="Q46" s="9">
        <f>Q47+Q53</f>
        <v>0</v>
      </c>
      <c r="R46" s="13">
        <v>0</v>
      </c>
      <c r="S46" s="9">
        <f>S47+S53</f>
        <v>368</v>
      </c>
      <c r="T46" s="13">
        <f>T47+T53</f>
        <v>0</v>
      </c>
      <c r="U46" s="9">
        <f>U47+U53</f>
        <v>540</v>
      </c>
    </row>
    <row r="47" spans="1:21" ht="57" customHeight="1">
      <c r="A47" s="9" t="s">
        <v>17</v>
      </c>
      <c r="B47" s="9" t="s">
        <v>148</v>
      </c>
      <c r="C47" s="9" t="s">
        <v>136</v>
      </c>
      <c r="D47" s="9">
        <f t="shared" ref="D47:I47" si="11">SUM(D48:D52)</f>
        <v>620</v>
      </c>
      <c r="E47" s="13">
        <f t="shared" si="11"/>
        <v>0</v>
      </c>
      <c r="F47" s="9">
        <f>SUM(F48:F52)</f>
        <v>620</v>
      </c>
      <c r="G47" s="22">
        <f>SUM(G48:G52)</f>
        <v>73</v>
      </c>
      <c r="H47" s="9">
        <f>SUM(H48:H52)</f>
        <v>6</v>
      </c>
      <c r="I47" s="9">
        <f t="shared" si="11"/>
        <v>14</v>
      </c>
      <c r="J47" s="13">
        <v>0</v>
      </c>
      <c r="K47" s="9">
        <v>0</v>
      </c>
      <c r="L47" s="13">
        <v>0</v>
      </c>
      <c r="M47" s="9">
        <v>0</v>
      </c>
      <c r="N47" s="13">
        <f t="shared" ref="N47:U47" si="12">SUM(N48:N52)</f>
        <v>0</v>
      </c>
      <c r="O47" s="9">
        <f t="shared" si="12"/>
        <v>0</v>
      </c>
      <c r="P47" s="13">
        <f t="shared" si="12"/>
        <v>0</v>
      </c>
      <c r="Q47" s="9">
        <f t="shared" si="12"/>
        <v>0</v>
      </c>
      <c r="R47" s="13">
        <f t="shared" si="12"/>
        <v>0</v>
      </c>
      <c r="S47" s="9">
        <f t="shared" si="12"/>
        <v>80</v>
      </c>
      <c r="T47" s="13">
        <f t="shared" si="12"/>
        <v>0</v>
      </c>
      <c r="U47" s="9">
        <f t="shared" si="12"/>
        <v>540</v>
      </c>
    </row>
    <row r="48" spans="1:21" ht="48">
      <c r="A48" s="79" t="s">
        <v>18</v>
      </c>
      <c r="B48" s="16" t="s">
        <v>149</v>
      </c>
      <c r="C48" s="117" t="s">
        <v>162</v>
      </c>
      <c r="D48" s="16">
        <f>SUM(E48:F48)</f>
        <v>132</v>
      </c>
      <c r="E48" s="47">
        <f>P48+N48</f>
        <v>0</v>
      </c>
      <c r="F48" s="16">
        <f>K48+M48+O48+Q48+S48+U48</f>
        <v>132</v>
      </c>
      <c r="G48" s="19">
        <v>56</v>
      </c>
      <c r="H48" s="117">
        <v>2</v>
      </c>
      <c r="I48" s="117">
        <v>6</v>
      </c>
      <c r="J48" s="47">
        <v>0</v>
      </c>
      <c r="K48" s="79">
        <v>0</v>
      </c>
      <c r="L48" s="47">
        <v>0</v>
      </c>
      <c r="M48" s="79">
        <v>0</v>
      </c>
      <c r="N48" s="47">
        <v>0</v>
      </c>
      <c r="O48" s="79">
        <v>0</v>
      </c>
      <c r="P48" s="47">
        <v>0</v>
      </c>
      <c r="Q48" s="79">
        <v>0</v>
      </c>
      <c r="R48" s="47">
        <v>0</v>
      </c>
      <c r="S48" s="79">
        <v>80</v>
      </c>
      <c r="T48" s="47">
        <v>0</v>
      </c>
      <c r="U48" s="79">
        <v>52</v>
      </c>
    </row>
    <row r="49" spans="1:21" ht="24">
      <c r="A49" s="75" t="s">
        <v>118</v>
      </c>
      <c r="B49" s="16" t="s">
        <v>119</v>
      </c>
      <c r="C49" s="118"/>
      <c r="D49" s="16">
        <f>SUM(E49:F49)</f>
        <v>44</v>
      </c>
      <c r="E49" s="47">
        <f>P49+N49</f>
        <v>0</v>
      </c>
      <c r="F49" s="16">
        <f>K49+M49+O49+Q49+S49+U49</f>
        <v>44</v>
      </c>
      <c r="G49" s="19">
        <v>17</v>
      </c>
      <c r="H49" s="118"/>
      <c r="I49" s="118"/>
      <c r="J49" s="47">
        <v>0</v>
      </c>
      <c r="K49" s="79">
        <v>0</v>
      </c>
      <c r="L49" s="47">
        <v>0</v>
      </c>
      <c r="M49" s="79">
        <v>0</v>
      </c>
      <c r="N49" s="47">
        <v>0</v>
      </c>
      <c r="O49" s="79">
        <v>0</v>
      </c>
      <c r="P49" s="47">
        <v>0</v>
      </c>
      <c r="Q49" s="79">
        <v>0</v>
      </c>
      <c r="R49" s="47">
        <v>0</v>
      </c>
      <c r="S49" s="79">
        <v>0</v>
      </c>
      <c r="T49" s="47">
        <v>0</v>
      </c>
      <c r="U49" s="79">
        <v>44</v>
      </c>
    </row>
    <row r="50" spans="1:21">
      <c r="A50" s="105" t="s">
        <v>86</v>
      </c>
      <c r="B50" s="79" t="s">
        <v>19</v>
      </c>
      <c r="C50" s="115" t="s">
        <v>161</v>
      </c>
      <c r="D50" s="79">
        <f>F50</f>
        <v>180</v>
      </c>
      <c r="E50" s="47">
        <v>0</v>
      </c>
      <c r="F50" s="79">
        <f>K50+M50+O50+Q50+S50+U50</f>
        <v>180</v>
      </c>
      <c r="G50" s="77">
        <v>0</v>
      </c>
      <c r="H50" s="79">
        <v>0</v>
      </c>
      <c r="I50" s="79">
        <v>0</v>
      </c>
      <c r="J50" s="47">
        <v>0</v>
      </c>
      <c r="K50" s="79">
        <v>0</v>
      </c>
      <c r="L50" s="47">
        <v>0</v>
      </c>
      <c r="M50" s="79">
        <v>0</v>
      </c>
      <c r="N50" s="47">
        <v>0</v>
      </c>
      <c r="O50" s="79">
        <v>0</v>
      </c>
      <c r="P50" s="47">
        <v>0</v>
      </c>
      <c r="Q50" s="79">
        <v>0</v>
      </c>
      <c r="R50" s="47">
        <v>0</v>
      </c>
      <c r="S50" s="79">
        <v>0</v>
      </c>
      <c r="T50" s="47">
        <v>0</v>
      </c>
      <c r="U50" s="79">
        <v>180</v>
      </c>
    </row>
    <row r="51" spans="1:21">
      <c r="A51" s="106"/>
      <c r="B51" s="79" t="s">
        <v>20</v>
      </c>
      <c r="C51" s="116"/>
      <c r="D51" s="79">
        <f>F51</f>
        <v>252</v>
      </c>
      <c r="E51" s="47">
        <v>0</v>
      </c>
      <c r="F51" s="79">
        <f>K51+M51+O51+Q51+S51+U51</f>
        <v>252</v>
      </c>
      <c r="G51" s="77">
        <v>0</v>
      </c>
      <c r="H51" s="79">
        <v>0</v>
      </c>
      <c r="I51" s="79">
        <v>0</v>
      </c>
      <c r="J51" s="47">
        <v>0</v>
      </c>
      <c r="K51" s="79">
        <v>0</v>
      </c>
      <c r="L51" s="47">
        <v>0</v>
      </c>
      <c r="M51" s="79">
        <v>0</v>
      </c>
      <c r="N51" s="47">
        <v>0</v>
      </c>
      <c r="O51" s="79">
        <v>0</v>
      </c>
      <c r="P51" s="47">
        <v>0</v>
      </c>
      <c r="Q51" s="79">
        <v>0</v>
      </c>
      <c r="R51" s="47">
        <v>0</v>
      </c>
      <c r="S51" s="79">
        <v>0</v>
      </c>
      <c r="T51" s="47">
        <v>0</v>
      </c>
      <c r="U51" s="79">
        <v>252</v>
      </c>
    </row>
    <row r="52" spans="1:21">
      <c r="A52" s="79" t="s">
        <v>64</v>
      </c>
      <c r="B52" s="79" t="s">
        <v>67</v>
      </c>
      <c r="C52" s="79" t="s">
        <v>160</v>
      </c>
      <c r="D52" s="16">
        <f>F52</f>
        <v>12</v>
      </c>
      <c r="E52" s="47">
        <v>0</v>
      </c>
      <c r="F52" s="16">
        <f>K52+M52+O52+Q52+S52+U52</f>
        <v>12</v>
      </c>
      <c r="G52" s="19">
        <v>0</v>
      </c>
      <c r="H52" s="79">
        <v>4</v>
      </c>
      <c r="I52" s="79">
        <v>8</v>
      </c>
      <c r="J52" s="47">
        <v>0</v>
      </c>
      <c r="K52" s="79">
        <v>0</v>
      </c>
      <c r="L52" s="47">
        <v>0</v>
      </c>
      <c r="M52" s="79">
        <v>0</v>
      </c>
      <c r="N52" s="47">
        <v>0</v>
      </c>
      <c r="O52" s="79">
        <v>0</v>
      </c>
      <c r="P52" s="47">
        <v>0</v>
      </c>
      <c r="Q52" s="79">
        <v>0</v>
      </c>
      <c r="R52" s="47">
        <v>0</v>
      </c>
      <c r="S52" s="79">
        <v>0</v>
      </c>
      <c r="T52" s="47">
        <v>0</v>
      </c>
      <c r="U52" s="79">
        <v>12</v>
      </c>
    </row>
    <row r="53" spans="1:21" ht="60">
      <c r="A53" s="9" t="s">
        <v>21</v>
      </c>
      <c r="B53" s="9" t="s">
        <v>133</v>
      </c>
      <c r="C53" s="60" t="s">
        <v>137</v>
      </c>
      <c r="D53" s="9">
        <f t="shared" ref="D53:I53" si="13">SUM(D54:D58)</f>
        <v>288</v>
      </c>
      <c r="E53" s="13">
        <f t="shared" si="13"/>
        <v>0</v>
      </c>
      <c r="F53" s="9">
        <f t="shared" si="13"/>
        <v>288</v>
      </c>
      <c r="G53" s="22">
        <f t="shared" si="13"/>
        <v>81</v>
      </c>
      <c r="H53" s="9">
        <f t="shared" si="13"/>
        <v>6</v>
      </c>
      <c r="I53" s="9">
        <f t="shared" si="13"/>
        <v>18</v>
      </c>
      <c r="J53" s="13">
        <v>0</v>
      </c>
      <c r="K53" s="9">
        <v>0</v>
      </c>
      <c r="L53" s="13">
        <v>0</v>
      </c>
      <c r="M53" s="9">
        <v>0</v>
      </c>
      <c r="N53" s="13">
        <f>SUM(N54:N58)</f>
        <v>0</v>
      </c>
      <c r="O53" s="9">
        <v>0</v>
      </c>
      <c r="P53" s="13">
        <f t="shared" ref="P53:U53" si="14">SUM(P54:P58)</f>
        <v>0</v>
      </c>
      <c r="Q53" s="9">
        <f t="shared" si="14"/>
        <v>0</v>
      </c>
      <c r="R53" s="13">
        <f t="shared" si="14"/>
        <v>0</v>
      </c>
      <c r="S53" s="9">
        <f t="shared" si="14"/>
        <v>288</v>
      </c>
      <c r="T53" s="13">
        <f t="shared" si="14"/>
        <v>0</v>
      </c>
      <c r="U53" s="9">
        <f t="shared" si="14"/>
        <v>0</v>
      </c>
    </row>
    <row r="54" spans="1:21" ht="36">
      <c r="A54" s="48" t="s">
        <v>22</v>
      </c>
      <c r="B54" s="48" t="s">
        <v>150</v>
      </c>
      <c r="C54" s="117" t="s">
        <v>159</v>
      </c>
      <c r="D54" s="79">
        <f>SUM(E54:F54)</f>
        <v>97</v>
      </c>
      <c r="E54" s="47">
        <f t="shared" ref="E54:E55" si="15">N54+P54</f>
        <v>0</v>
      </c>
      <c r="F54" s="79">
        <f>K54+M54+O54+Q54+S54+U54</f>
        <v>97</v>
      </c>
      <c r="G54" s="48">
        <v>66</v>
      </c>
      <c r="H54" s="115">
        <v>2</v>
      </c>
      <c r="I54" s="115">
        <v>6</v>
      </c>
      <c r="J54" s="47">
        <v>0</v>
      </c>
      <c r="K54" s="79">
        <v>0</v>
      </c>
      <c r="L54" s="47">
        <v>0</v>
      </c>
      <c r="M54" s="79">
        <v>0</v>
      </c>
      <c r="N54" s="47">
        <v>0</v>
      </c>
      <c r="O54" s="79">
        <v>0</v>
      </c>
      <c r="P54" s="47">
        <v>0</v>
      </c>
      <c r="Q54" s="79">
        <v>0</v>
      </c>
      <c r="R54" s="47">
        <v>0</v>
      </c>
      <c r="S54" s="79">
        <v>97</v>
      </c>
      <c r="T54" s="47">
        <v>0</v>
      </c>
      <c r="U54" s="79">
        <v>0</v>
      </c>
    </row>
    <row r="55" spans="1:21" ht="55.5" customHeight="1">
      <c r="A55" s="73" t="s">
        <v>120</v>
      </c>
      <c r="B55" s="48" t="s">
        <v>151</v>
      </c>
      <c r="C55" s="118"/>
      <c r="D55" s="79">
        <f>SUM(E55:F55)</f>
        <v>67</v>
      </c>
      <c r="E55" s="47">
        <f t="shared" si="15"/>
        <v>0</v>
      </c>
      <c r="F55" s="79">
        <f>K55+M55+O55+Q55+S55+U55</f>
        <v>67</v>
      </c>
      <c r="G55" s="78">
        <v>15</v>
      </c>
      <c r="H55" s="116"/>
      <c r="I55" s="116"/>
      <c r="J55" s="47">
        <v>0</v>
      </c>
      <c r="K55" s="79">
        <v>0</v>
      </c>
      <c r="L55" s="47">
        <v>0</v>
      </c>
      <c r="M55" s="79">
        <v>0</v>
      </c>
      <c r="N55" s="47">
        <v>0</v>
      </c>
      <c r="O55" s="79">
        <v>0</v>
      </c>
      <c r="P55" s="47">
        <v>0</v>
      </c>
      <c r="Q55" s="79">
        <v>0</v>
      </c>
      <c r="R55" s="47">
        <v>0</v>
      </c>
      <c r="S55" s="79">
        <v>67</v>
      </c>
      <c r="T55" s="47">
        <v>0</v>
      </c>
      <c r="U55" s="79">
        <v>0</v>
      </c>
    </row>
    <row r="56" spans="1:21">
      <c r="A56" s="105" t="s">
        <v>85</v>
      </c>
      <c r="B56" s="79" t="s">
        <v>19</v>
      </c>
      <c r="C56" s="115" t="s">
        <v>158</v>
      </c>
      <c r="D56" s="79">
        <f>F56</f>
        <v>36</v>
      </c>
      <c r="E56" s="47">
        <v>0</v>
      </c>
      <c r="F56" s="79">
        <f>K56+M56+O56+Q56+S56+U56</f>
        <v>36</v>
      </c>
      <c r="G56" s="77">
        <v>0</v>
      </c>
      <c r="H56" s="79">
        <v>0</v>
      </c>
      <c r="I56" s="79">
        <v>0</v>
      </c>
      <c r="J56" s="47">
        <v>0</v>
      </c>
      <c r="K56" s="79">
        <v>0</v>
      </c>
      <c r="L56" s="47">
        <v>0</v>
      </c>
      <c r="M56" s="79">
        <v>0</v>
      </c>
      <c r="N56" s="47">
        <v>0</v>
      </c>
      <c r="O56" s="79">
        <v>0</v>
      </c>
      <c r="P56" s="47">
        <v>0</v>
      </c>
      <c r="Q56" s="79">
        <v>0</v>
      </c>
      <c r="R56" s="47">
        <v>0</v>
      </c>
      <c r="S56" s="79">
        <v>36</v>
      </c>
      <c r="T56" s="47">
        <v>0</v>
      </c>
      <c r="U56" s="79">
        <v>0</v>
      </c>
    </row>
    <row r="57" spans="1:21">
      <c r="A57" s="106"/>
      <c r="B57" s="79" t="s">
        <v>20</v>
      </c>
      <c r="C57" s="116"/>
      <c r="D57" s="79">
        <f>F57</f>
        <v>72</v>
      </c>
      <c r="E57" s="47">
        <v>0</v>
      </c>
      <c r="F57" s="79">
        <f>K57+M57+O57+Q57+S57+U57</f>
        <v>72</v>
      </c>
      <c r="G57" s="77">
        <v>0</v>
      </c>
      <c r="H57" s="79">
        <v>0</v>
      </c>
      <c r="I57" s="79">
        <v>0</v>
      </c>
      <c r="J57" s="47">
        <v>0</v>
      </c>
      <c r="K57" s="79">
        <v>0</v>
      </c>
      <c r="L57" s="47">
        <v>0</v>
      </c>
      <c r="M57" s="79">
        <v>0</v>
      </c>
      <c r="N57" s="47">
        <v>0</v>
      </c>
      <c r="O57" s="79">
        <v>0</v>
      </c>
      <c r="P57" s="47">
        <v>0</v>
      </c>
      <c r="Q57" s="79">
        <v>0</v>
      </c>
      <c r="R57" s="47">
        <v>0</v>
      </c>
      <c r="S57" s="79">
        <v>72</v>
      </c>
      <c r="T57" s="47">
        <v>0</v>
      </c>
      <c r="U57" s="79">
        <v>0</v>
      </c>
    </row>
    <row r="58" spans="1:21">
      <c r="A58" s="73" t="s">
        <v>65</v>
      </c>
      <c r="B58" s="73" t="s">
        <v>121</v>
      </c>
      <c r="C58" s="73" t="s">
        <v>157</v>
      </c>
      <c r="D58" s="73">
        <f>F58</f>
        <v>16</v>
      </c>
      <c r="E58" s="14">
        <v>0</v>
      </c>
      <c r="F58" s="73">
        <f>K58+M58+O58+Q58+S58+U58</f>
        <v>16</v>
      </c>
      <c r="G58" s="12">
        <v>0</v>
      </c>
      <c r="H58" s="75">
        <v>4</v>
      </c>
      <c r="I58" s="75">
        <v>12</v>
      </c>
      <c r="J58" s="14">
        <v>0</v>
      </c>
      <c r="K58" s="75">
        <v>0</v>
      </c>
      <c r="L58" s="14">
        <v>0</v>
      </c>
      <c r="M58" s="75">
        <v>0</v>
      </c>
      <c r="N58" s="14">
        <v>0</v>
      </c>
      <c r="O58" s="75">
        <v>0</v>
      </c>
      <c r="P58" s="14">
        <v>0</v>
      </c>
      <c r="Q58" s="75">
        <v>0</v>
      </c>
      <c r="R58" s="14">
        <v>0</v>
      </c>
      <c r="S58" s="75">
        <v>16</v>
      </c>
      <c r="T58" s="14">
        <v>0</v>
      </c>
      <c r="U58" s="75">
        <v>0</v>
      </c>
    </row>
    <row r="59" spans="1:21" ht="24">
      <c r="A59" s="18" t="s">
        <v>24</v>
      </c>
      <c r="B59" s="18" t="s">
        <v>25</v>
      </c>
      <c r="C59" s="17"/>
      <c r="D59" s="17">
        <f>F59</f>
        <v>36</v>
      </c>
      <c r="E59" s="23">
        <v>0</v>
      </c>
      <c r="F59" s="17">
        <f>U59</f>
        <v>36</v>
      </c>
      <c r="G59" s="17">
        <v>0</v>
      </c>
      <c r="H59" s="17">
        <v>0</v>
      </c>
      <c r="I59" s="17">
        <v>0</v>
      </c>
      <c r="J59" s="23">
        <v>0</v>
      </c>
      <c r="K59" s="17">
        <v>0</v>
      </c>
      <c r="L59" s="23">
        <v>0</v>
      </c>
      <c r="M59" s="17">
        <v>0</v>
      </c>
      <c r="N59" s="23">
        <v>0</v>
      </c>
      <c r="O59" s="17">
        <v>0</v>
      </c>
      <c r="P59" s="23">
        <v>0</v>
      </c>
      <c r="Q59" s="17">
        <v>0</v>
      </c>
      <c r="R59" s="23">
        <v>0</v>
      </c>
      <c r="S59" s="17">
        <v>0</v>
      </c>
      <c r="T59" s="23">
        <v>0</v>
      </c>
      <c r="U59" s="17">
        <v>36</v>
      </c>
    </row>
    <row r="60" spans="1:21">
      <c r="A60" s="109" t="s">
        <v>23</v>
      </c>
      <c r="B60" s="110"/>
      <c r="C60" s="41" t="s">
        <v>165</v>
      </c>
      <c r="D60" s="76">
        <f>D59+D46+D38+D31+D14</f>
        <v>2952</v>
      </c>
      <c r="E60" s="15">
        <f>E59+E46+E38+E31+E14</f>
        <v>0</v>
      </c>
      <c r="F60" s="74">
        <f>SUM(F59+F46+F38+F31+F14)</f>
        <v>2952</v>
      </c>
      <c r="G60" s="76">
        <f>G46+G38+G31+G14</f>
        <v>645</v>
      </c>
      <c r="H60" s="74">
        <f>H46+H38+H31+H14</f>
        <v>68</v>
      </c>
      <c r="I60" s="74">
        <f>I46+I38+I31+I14</f>
        <v>76</v>
      </c>
      <c r="J60" s="15">
        <f>J46+J38+J31+J14</f>
        <v>0</v>
      </c>
      <c r="K60" s="76">
        <f>K14</f>
        <v>408</v>
      </c>
      <c r="L60" s="15">
        <f>L46+L38+L31+L14</f>
        <v>0</v>
      </c>
      <c r="M60" s="76">
        <f>M14</f>
        <v>576</v>
      </c>
      <c r="N60" s="15">
        <f>N46+N38+N31+N14</f>
        <v>0</v>
      </c>
      <c r="O60" s="76">
        <f>O46+O38+O31+O14</f>
        <v>408</v>
      </c>
      <c r="P60" s="15">
        <f>P46+P38+P31+P14</f>
        <v>0</v>
      </c>
      <c r="Q60" s="76">
        <f>Q46+Q38+Q31+Q14</f>
        <v>576</v>
      </c>
      <c r="R60" s="15">
        <f>R46+R38+R31+R14</f>
        <v>0</v>
      </c>
      <c r="S60" s="76">
        <f>S46+S38+S31</f>
        <v>408</v>
      </c>
      <c r="T60" s="15">
        <f>T46+T38+T31+T14</f>
        <v>0</v>
      </c>
      <c r="U60" s="76">
        <f>U59+U46+U38</f>
        <v>576</v>
      </c>
    </row>
    <row r="61" spans="1:21" ht="29.25" customHeight="1">
      <c r="A61" s="111" t="s">
        <v>122</v>
      </c>
      <c r="B61" s="111"/>
      <c r="C61" s="111"/>
      <c r="D61" s="111"/>
      <c r="E61" s="111"/>
      <c r="F61" s="111"/>
      <c r="G61" s="112" t="s">
        <v>30</v>
      </c>
      <c r="H61" s="113" t="s">
        <v>132</v>
      </c>
      <c r="I61" s="114"/>
      <c r="J61" s="107">
        <f>K60-J62-J63</f>
        <v>408</v>
      </c>
      <c r="K61" s="108"/>
      <c r="L61" s="107">
        <f>M60-L62-L63</f>
        <v>576</v>
      </c>
      <c r="M61" s="108"/>
      <c r="N61" s="107">
        <f>O60-N62-N63</f>
        <v>408</v>
      </c>
      <c r="O61" s="108"/>
      <c r="P61" s="107">
        <f>Q60-P62-P63-Q59</f>
        <v>576</v>
      </c>
      <c r="Q61" s="108"/>
      <c r="R61" s="107">
        <f>S60-R62-R63</f>
        <v>300</v>
      </c>
      <c r="S61" s="108"/>
      <c r="T61" s="107">
        <f>U60-T62-T63</f>
        <v>144</v>
      </c>
      <c r="U61" s="108"/>
    </row>
    <row r="62" spans="1:21" ht="24.75" customHeight="1">
      <c r="A62" s="111"/>
      <c r="B62" s="111"/>
      <c r="C62" s="111"/>
      <c r="D62" s="111"/>
      <c r="E62" s="111"/>
      <c r="F62" s="111"/>
      <c r="G62" s="112"/>
      <c r="H62" s="113" t="s">
        <v>131</v>
      </c>
      <c r="I62" s="114"/>
      <c r="J62" s="107">
        <v>0</v>
      </c>
      <c r="K62" s="108"/>
      <c r="L62" s="107">
        <v>0</v>
      </c>
      <c r="M62" s="108"/>
      <c r="N62" s="107">
        <f>O56+O50</f>
        <v>0</v>
      </c>
      <c r="O62" s="108"/>
      <c r="P62" s="107">
        <f>Q56+Q50</f>
        <v>0</v>
      </c>
      <c r="Q62" s="108"/>
      <c r="R62" s="107">
        <f>S56+S50</f>
        <v>36</v>
      </c>
      <c r="S62" s="108"/>
      <c r="T62" s="107">
        <f>U56+U50</f>
        <v>180</v>
      </c>
      <c r="U62" s="108"/>
    </row>
    <row r="63" spans="1:21" ht="42" customHeight="1">
      <c r="A63" s="111"/>
      <c r="B63" s="111"/>
      <c r="C63" s="111"/>
      <c r="D63" s="111"/>
      <c r="E63" s="111"/>
      <c r="F63" s="111"/>
      <c r="G63" s="112"/>
      <c r="H63" s="113" t="s">
        <v>84</v>
      </c>
      <c r="I63" s="114"/>
      <c r="J63" s="107">
        <v>0</v>
      </c>
      <c r="K63" s="108"/>
      <c r="L63" s="107">
        <v>0</v>
      </c>
      <c r="M63" s="108"/>
      <c r="N63" s="107">
        <f>O57+O51</f>
        <v>0</v>
      </c>
      <c r="O63" s="108"/>
      <c r="P63" s="107">
        <f>Q57+Q51</f>
        <v>0</v>
      </c>
      <c r="Q63" s="108"/>
      <c r="R63" s="107">
        <f>S57+S51</f>
        <v>72</v>
      </c>
      <c r="S63" s="108"/>
      <c r="T63" s="107">
        <f>U57+U51</f>
        <v>252</v>
      </c>
      <c r="U63" s="108"/>
    </row>
    <row r="64" spans="1:21">
      <c r="A64" s="111"/>
      <c r="B64" s="111"/>
      <c r="C64" s="111"/>
      <c r="D64" s="111"/>
      <c r="E64" s="111"/>
      <c r="F64" s="111"/>
      <c r="G64" s="112"/>
      <c r="H64" s="113" t="s">
        <v>123</v>
      </c>
      <c r="I64" s="114"/>
      <c r="J64" s="107">
        <v>0</v>
      </c>
      <c r="K64" s="108"/>
      <c r="L64" s="107">
        <v>4</v>
      </c>
      <c r="M64" s="108"/>
      <c r="N64" s="107">
        <v>3</v>
      </c>
      <c r="O64" s="108"/>
      <c r="P64" s="107">
        <v>7</v>
      </c>
      <c r="Q64" s="108"/>
      <c r="R64" s="107">
        <v>2</v>
      </c>
      <c r="S64" s="108"/>
      <c r="T64" s="107">
        <v>1</v>
      </c>
      <c r="U64" s="108"/>
    </row>
    <row r="65" spans="1:21">
      <c r="A65" s="111"/>
      <c r="B65" s="111"/>
      <c r="C65" s="111"/>
      <c r="D65" s="111"/>
      <c r="E65" s="111"/>
      <c r="F65" s="111"/>
      <c r="G65" s="112"/>
      <c r="H65" s="113" t="s">
        <v>124</v>
      </c>
      <c r="I65" s="114"/>
      <c r="J65" s="107">
        <v>0</v>
      </c>
      <c r="K65" s="108"/>
      <c r="L65" s="107">
        <v>0</v>
      </c>
      <c r="M65" s="108"/>
      <c r="N65" s="107">
        <v>3</v>
      </c>
      <c r="O65" s="108"/>
      <c r="P65" s="107">
        <v>5</v>
      </c>
      <c r="Q65" s="108"/>
      <c r="R65" s="107">
        <v>2</v>
      </c>
      <c r="S65" s="108"/>
      <c r="T65" s="107">
        <v>2</v>
      </c>
      <c r="U65" s="108"/>
    </row>
    <row r="68" spans="1:21" ht="15.75">
      <c r="B68" s="100" t="s">
        <v>168</v>
      </c>
      <c r="C68" s="100"/>
      <c r="D68" s="100"/>
      <c r="E68" s="100"/>
      <c r="F68" s="100"/>
    </row>
    <row r="69" spans="1:21">
      <c r="A69" s="152" t="s">
        <v>35</v>
      </c>
      <c r="B69" s="146" t="s">
        <v>82</v>
      </c>
      <c r="C69" s="155" t="s">
        <v>83</v>
      </c>
      <c r="D69" s="156"/>
      <c r="E69" s="146" t="s">
        <v>24</v>
      </c>
      <c r="F69" s="146" t="s">
        <v>36</v>
      </c>
      <c r="G69" s="146" t="s">
        <v>23</v>
      </c>
    </row>
    <row r="70" spans="1:21">
      <c r="A70" s="153"/>
      <c r="B70" s="147"/>
      <c r="C70" s="157" t="s">
        <v>19</v>
      </c>
      <c r="D70" s="157" t="s">
        <v>84</v>
      </c>
      <c r="E70" s="147"/>
      <c r="F70" s="147"/>
      <c r="G70" s="147"/>
    </row>
    <row r="71" spans="1:21">
      <c r="A71" s="154"/>
      <c r="B71" s="148"/>
      <c r="C71" s="158"/>
      <c r="D71" s="158"/>
      <c r="E71" s="148"/>
      <c r="F71" s="148"/>
      <c r="G71" s="148"/>
    </row>
    <row r="72" spans="1:21" ht="15.75" thickBot="1">
      <c r="A72" s="64">
        <v>1</v>
      </c>
      <c r="B72" s="64">
        <v>2</v>
      </c>
      <c r="C72" s="64">
        <v>3</v>
      </c>
      <c r="D72" s="64">
        <v>4</v>
      </c>
      <c r="E72" s="64">
        <v>7</v>
      </c>
      <c r="F72" s="64">
        <v>8</v>
      </c>
      <c r="G72" s="64">
        <v>9</v>
      </c>
    </row>
    <row r="73" spans="1:21" ht="15.75" thickBot="1">
      <c r="A73" s="65" t="s">
        <v>26</v>
      </c>
      <c r="B73" s="20">
        <v>41</v>
      </c>
      <c r="C73" s="20">
        <v>0</v>
      </c>
      <c r="D73" s="20">
        <v>0</v>
      </c>
      <c r="E73" s="66">
        <v>0</v>
      </c>
      <c r="F73" s="66">
        <v>11</v>
      </c>
      <c r="G73" s="66">
        <f>SUM(B73:F73)</f>
        <v>52</v>
      </c>
    </row>
    <row r="74" spans="1:21" ht="15.75" thickBot="1">
      <c r="A74" s="83" t="s">
        <v>37</v>
      </c>
      <c r="B74" s="20">
        <v>41</v>
      </c>
      <c r="C74" s="20">
        <v>0</v>
      </c>
      <c r="D74" s="20">
        <v>0</v>
      </c>
      <c r="E74" s="66">
        <v>0</v>
      </c>
      <c r="F74" s="66">
        <v>11</v>
      </c>
      <c r="G74" s="66">
        <f>SUM(B74:F74)</f>
        <v>52</v>
      </c>
    </row>
    <row r="75" spans="1:21" ht="15.75" thickBot="1">
      <c r="A75" s="67" t="s">
        <v>167</v>
      </c>
      <c r="B75" s="66">
        <v>17</v>
      </c>
      <c r="C75" s="66">
        <v>6</v>
      </c>
      <c r="D75" s="66">
        <v>9</v>
      </c>
      <c r="E75" s="66">
        <v>1</v>
      </c>
      <c r="F75" s="66">
        <v>2</v>
      </c>
      <c r="G75" s="66">
        <f>SUM(B75:F75)</f>
        <v>35</v>
      </c>
    </row>
    <row r="76" spans="1:21">
      <c r="A76" s="68" t="s">
        <v>23</v>
      </c>
      <c r="B76" s="21">
        <f>SUM(B73:B75)</f>
        <v>99</v>
      </c>
      <c r="C76" s="21">
        <f>SUM(C73:C75)</f>
        <v>6</v>
      </c>
      <c r="D76" s="21">
        <f>SUM(D73:D75)</f>
        <v>9</v>
      </c>
      <c r="E76" s="21">
        <f>SUM(E73:E75)</f>
        <v>1</v>
      </c>
      <c r="F76" s="21">
        <f>SUM(F73:F75)</f>
        <v>24</v>
      </c>
      <c r="G76" s="21">
        <f>SUM(B76:F76)</f>
        <v>139</v>
      </c>
    </row>
  </sheetData>
  <mergeCells count="80">
    <mergeCell ref="B68:F68"/>
    <mergeCell ref="A69:A71"/>
    <mergeCell ref="C69:D69"/>
    <mergeCell ref="E69:E71"/>
    <mergeCell ref="C70:C71"/>
    <mergeCell ref="D70:D71"/>
    <mergeCell ref="B69:B71"/>
    <mergeCell ref="F69:F71"/>
    <mergeCell ref="G69:G71"/>
    <mergeCell ref="R65:S65"/>
    <mergeCell ref="T65:U65"/>
    <mergeCell ref="J4:U4"/>
    <mergeCell ref="R5:U5"/>
    <mergeCell ref="R64:S64"/>
    <mergeCell ref="T64:U64"/>
    <mergeCell ref="R6:S11"/>
    <mergeCell ref="J65:K65"/>
    <mergeCell ref="L65:M65"/>
    <mergeCell ref="N65:O65"/>
    <mergeCell ref="P65:Q65"/>
    <mergeCell ref="T6:U11"/>
    <mergeCell ref="H64:I64"/>
    <mergeCell ref="J64:K64"/>
    <mergeCell ref="L64:M64"/>
    <mergeCell ref="C44:C45"/>
    <mergeCell ref="T61:U61"/>
    <mergeCell ref="R62:S62"/>
    <mergeCell ref="T62:U62"/>
    <mergeCell ref="R63:S63"/>
    <mergeCell ref="T63:U63"/>
    <mergeCell ref="R61:S61"/>
    <mergeCell ref="J63:K63"/>
    <mergeCell ref="L63:M63"/>
    <mergeCell ref="N63:O63"/>
    <mergeCell ref="P63:Q63"/>
    <mergeCell ref="H62:I62"/>
    <mergeCell ref="H61:I61"/>
    <mergeCell ref="H63:I63"/>
    <mergeCell ref="A56:A57"/>
    <mergeCell ref="C56:C57"/>
    <mergeCell ref="A60:B60"/>
    <mergeCell ref="A61:F65"/>
    <mergeCell ref="G61:G65"/>
    <mergeCell ref="A50:A51"/>
    <mergeCell ref="C50:C51"/>
    <mergeCell ref="C54:C55"/>
    <mergeCell ref="H54:H55"/>
    <mergeCell ref="I54:I55"/>
    <mergeCell ref="N6:O11"/>
    <mergeCell ref="P6:Q11"/>
    <mergeCell ref="H65:I65"/>
    <mergeCell ref="C48:C49"/>
    <mergeCell ref="H48:H49"/>
    <mergeCell ref="I48:I49"/>
    <mergeCell ref="N64:O64"/>
    <mergeCell ref="P64:Q64"/>
    <mergeCell ref="J61:K61"/>
    <mergeCell ref="L61:M61"/>
    <mergeCell ref="N61:O61"/>
    <mergeCell ref="P61:Q61"/>
    <mergeCell ref="J62:K62"/>
    <mergeCell ref="L62:M62"/>
    <mergeCell ref="N62:O62"/>
    <mergeCell ref="P62:Q62"/>
    <mergeCell ref="D2:Q2"/>
    <mergeCell ref="A4:A12"/>
    <mergeCell ref="B4:B12"/>
    <mergeCell ref="C4:C12"/>
    <mergeCell ref="D4:I4"/>
    <mergeCell ref="D5:D12"/>
    <mergeCell ref="E5:E12"/>
    <mergeCell ref="F5:F12"/>
    <mergeCell ref="G5:I5"/>
    <mergeCell ref="J5:M5"/>
    <mergeCell ref="N5:Q5"/>
    <mergeCell ref="G6:G12"/>
    <mergeCell ref="H6:H12"/>
    <mergeCell ref="I6:I12"/>
    <mergeCell ref="J6:K11"/>
    <mergeCell ref="L6:M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сводные данные по бюджету време</vt:lpstr>
      <vt:lpstr>план учебного процесса</vt:lpstr>
      <vt:lpstr>пояснительная записка</vt:lpstr>
      <vt:lpstr>ИУП для ОВЗ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2022-12-19T02:49:39Z</cp:lastPrinted>
  <dcterms:created xsi:type="dcterms:W3CDTF">2013-06-06T08:45:59Z</dcterms:created>
  <dcterms:modified xsi:type="dcterms:W3CDTF">2023-08-11T03:15:02Z</dcterms:modified>
</cp:coreProperties>
</file>